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prov.bz\Dfs\Priv\Desktops\pb36040\"/>
    </mc:Choice>
  </mc:AlternateContent>
  <xr:revisionPtr revIDLastSave="0" documentId="13_ncr:1_{8B4A58FB-BD41-4D13-9938-88C12B427DD5}" xr6:coauthVersionLast="41" xr6:coauthVersionMax="41" xr10:uidLastSave="{00000000-0000-0000-0000-000000000000}"/>
  <bookViews>
    <workbookView xWindow="-120" yWindow="-120" windowWidth="25440" windowHeight="15390" firstSheet="1" activeTab="11" xr2:uid="{00000000-000D-0000-FFFF-FFFF00000000}"/>
  </bookViews>
  <sheets>
    <sheet name="Liv.1" sheetId="1" r:id="rId1"/>
    <sheet name="Liv.2 " sheetId="17" r:id="rId2"/>
    <sheet name="Liv.3" sheetId="18" r:id="rId3"/>
    <sheet name="Liv.4" sheetId="20" r:id="rId4"/>
    <sheet name="Liv.5" sheetId="21" r:id="rId5"/>
    <sheet name=" Liv.6" sheetId="23" r:id="rId6"/>
    <sheet name=" Liv.7" sheetId="24" r:id="rId7"/>
    <sheet name=" Liv.7ter" sheetId="26" r:id="rId8"/>
    <sheet name=" Liv.7bis" sheetId="25" r:id="rId9"/>
    <sheet name=" Liv.8" sheetId="27" r:id="rId10"/>
    <sheet name=" Liv.9" sheetId="28" r:id="rId11"/>
    <sheet name="Liv.0 Landeslehrpers-Pers.doc.p" sheetId="16" r:id="rId12"/>
    <sheet name="Data" sheetId="15" state="hidden" r:id="rId13"/>
  </sheets>
  <externalReferences>
    <externalReference r:id="rId14"/>
  </externalReferences>
  <definedNames>
    <definedName name="_xlnm.Print_Area" localSheetId="5">' Liv.6'!$A$1:$O$54</definedName>
    <definedName name="_xlnm.Print_Area" localSheetId="6">' Liv.7'!$A$1:$O$54</definedName>
    <definedName name="_xlnm.Print_Area" localSheetId="8">' Liv.7bis'!$A$1:$O$54</definedName>
    <definedName name="_xlnm.Print_Area" localSheetId="7">' Liv.7ter'!$A$1:$O$54</definedName>
    <definedName name="_xlnm.Print_Area" localSheetId="9">' Liv.8'!$A$1:$O$54</definedName>
    <definedName name="_xlnm.Print_Area" localSheetId="10">' Liv.9'!$A$1:$O$54</definedName>
    <definedName name="_xlnm.Print_Area" localSheetId="12">Data!$A$1:$K$56</definedName>
    <definedName name="_xlnm.Print_Area" localSheetId="11">'Liv.0 Landeslehrpers-Pers.doc.p'!$A$1:$L$54</definedName>
    <definedName name="_xlnm.Print_Area" localSheetId="0">Liv.1!$A$1:$O$54</definedName>
    <definedName name="_xlnm.Print_Area" localSheetId="1">'Liv.2 '!$A$1:$O$54</definedName>
    <definedName name="_xlnm.Print_Area" localSheetId="2">Liv.3!$A$1:$O$54</definedName>
    <definedName name="_xlnm.Print_Area" localSheetId="3">Liv.4!$A$1:$O$54</definedName>
    <definedName name="_xlnm.Print_Area" localSheetId="4">Liv.5!$A$1:$O$54</definedName>
    <definedName name="OLE_LINK1" localSheetId="5">' Liv.6'!$A$1</definedName>
    <definedName name="OLE_LINK1" localSheetId="6">' Liv.7'!$A$1</definedName>
    <definedName name="OLE_LINK1" localSheetId="8">' Liv.7bis'!$A$1</definedName>
    <definedName name="OLE_LINK1" localSheetId="7">' Liv.7ter'!$A$1</definedName>
    <definedName name="OLE_LINK1" localSheetId="9">' Liv.8'!$A$1</definedName>
    <definedName name="OLE_LINK1" localSheetId="10">' Liv.9'!$A$1</definedName>
    <definedName name="OLE_LINK1" localSheetId="0">Liv.1!$A$1</definedName>
    <definedName name="OLE_LINK1" localSheetId="1">'Liv.2 '!$A$1</definedName>
    <definedName name="OLE_LINK1" localSheetId="2">Liv.3!$A$1</definedName>
    <definedName name="OLE_LINK1" localSheetId="3">Liv.4!$A$1</definedName>
    <definedName name="OLE_LINK1" localSheetId="4">Liv.5!$A$1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I16" i="27"/>
  <c r="G10" i="1" l="1"/>
  <c r="H53" i="16"/>
  <c r="I10" i="1"/>
  <c r="I10" i="17"/>
  <c r="I10" i="18"/>
  <c r="I54" i="20"/>
  <c r="I10" i="20"/>
  <c r="I10" i="21"/>
  <c r="I22" i="21"/>
  <c r="I54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10" i="23"/>
  <c r="I54" i="24"/>
  <c r="I54" i="26"/>
  <c r="I10" i="26"/>
  <c r="I54" i="25"/>
  <c r="I10" i="27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4" i="27"/>
  <c r="I53" i="27"/>
  <c r="I11" i="27"/>
  <c r="I12" i="27"/>
  <c r="I13" i="27"/>
  <c r="I14" i="27"/>
  <c r="I15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10" i="25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10" i="24"/>
  <c r="D10" i="1" l="1"/>
  <c r="D12" i="1" s="1"/>
  <c r="D14" i="1" l="1"/>
  <c r="N9" i="1" l="1"/>
  <c r="J9" i="1"/>
  <c r="J9" i="17"/>
  <c r="N9" i="17"/>
  <c r="J9" i="18"/>
  <c r="N9" i="18"/>
  <c r="J9" i="20"/>
  <c r="N9" i="20"/>
  <c r="J9" i="21"/>
  <c r="N9" i="21" s="1"/>
  <c r="J9" i="23"/>
  <c r="N9" i="23"/>
  <c r="J9" i="24"/>
  <c r="N9" i="24"/>
  <c r="J9" i="26"/>
  <c r="N9" i="26" s="1"/>
  <c r="J9" i="25"/>
  <c r="N9" i="25"/>
  <c r="N9" i="27"/>
  <c r="J9" i="27"/>
  <c r="N9" i="28" l="1"/>
  <c r="J9" i="28"/>
  <c r="F11" i="25" l="1"/>
  <c r="F10" i="27" l="1"/>
  <c r="D10" i="27"/>
  <c r="G10" i="27" l="1"/>
  <c r="F10" i="23"/>
  <c r="F14" i="23"/>
  <c r="E11" i="28"/>
  <c r="M11" i="28" s="1"/>
  <c r="D40" i="28"/>
  <c r="G40" i="28" s="1"/>
  <c r="D24" i="28"/>
  <c r="D14" i="28"/>
  <c r="D12" i="28"/>
  <c r="G12" i="28" s="1"/>
  <c r="D10" i="28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M10" i="28"/>
  <c r="F10" i="28"/>
  <c r="N10" i="28" s="1"/>
  <c r="L8" i="28"/>
  <c r="H8" i="28"/>
  <c r="O6" i="28"/>
  <c r="O5" i="28"/>
  <c r="E11" i="27"/>
  <c r="M11" i="27" s="1"/>
  <c r="D14" i="27"/>
  <c r="D54" i="27" s="1"/>
  <c r="D12" i="27"/>
  <c r="H12" i="27" s="1"/>
  <c r="D13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G14" i="27" s="1"/>
  <c r="F13" i="27"/>
  <c r="G13" i="27" s="1"/>
  <c r="F12" i="27"/>
  <c r="G12" i="27" s="1"/>
  <c r="F11" i="27"/>
  <c r="M10" i="27"/>
  <c r="L10" i="27"/>
  <c r="H10" i="27"/>
  <c r="J47" i="27"/>
  <c r="L8" i="27"/>
  <c r="H8" i="27"/>
  <c r="O6" i="27"/>
  <c r="O5" i="27"/>
  <c r="E12" i="26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E35" i="26" s="1"/>
  <c r="E36" i="26" s="1"/>
  <c r="E37" i="26" s="1"/>
  <c r="E38" i="26" s="1"/>
  <c r="E39" i="26" s="1"/>
  <c r="E40" i="26" s="1"/>
  <c r="E41" i="26" s="1"/>
  <c r="E42" i="26" s="1"/>
  <c r="E43" i="26" s="1"/>
  <c r="E44" i="26" s="1"/>
  <c r="E45" i="26" s="1"/>
  <c r="E46" i="26" s="1"/>
  <c r="E47" i="26" s="1"/>
  <c r="E48" i="26" s="1"/>
  <c r="E49" i="26" s="1"/>
  <c r="E50" i="26" s="1"/>
  <c r="E51" i="26" s="1"/>
  <c r="E52" i="26" s="1"/>
  <c r="E53" i="26" s="1"/>
  <c r="E54" i="26" s="1"/>
  <c r="E11" i="26"/>
  <c r="M11" i="26" s="1"/>
  <c r="D14" i="26"/>
  <c r="D48" i="26" s="1"/>
  <c r="G48" i="26" s="1"/>
  <c r="D10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M10" i="26"/>
  <c r="F10" i="26"/>
  <c r="J51" i="26" s="1"/>
  <c r="L8" i="26"/>
  <c r="H8" i="26"/>
  <c r="O6" i="26"/>
  <c r="O5" i="26"/>
  <c r="E12" i="25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11" i="25"/>
  <c r="D40" i="25"/>
  <c r="G40" i="25" s="1"/>
  <c r="D24" i="25"/>
  <c r="G24" i="25" s="1"/>
  <c r="D14" i="25"/>
  <c r="D12" i="25"/>
  <c r="D10" i="25"/>
  <c r="M11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M10" i="25"/>
  <c r="F10" i="25"/>
  <c r="N51" i="25" s="1"/>
  <c r="L8" i="25"/>
  <c r="H8" i="25"/>
  <c r="O6" i="25"/>
  <c r="O5" i="25"/>
  <c r="E12" i="24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E35" i="24" s="1"/>
  <c r="E36" i="24" s="1"/>
  <c r="E37" i="24" s="1"/>
  <c r="E38" i="24" s="1"/>
  <c r="E39" i="24" s="1"/>
  <c r="E40" i="24" s="1"/>
  <c r="E41" i="24" s="1"/>
  <c r="E42" i="24" s="1"/>
  <c r="E43" i="24" s="1"/>
  <c r="E44" i="24" s="1"/>
  <c r="E45" i="24" s="1"/>
  <c r="E46" i="24" s="1"/>
  <c r="E47" i="24" s="1"/>
  <c r="E48" i="24" s="1"/>
  <c r="E49" i="24" s="1"/>
  <c r="E50" i="24" s="1"/>
  <c r="E51" i="24" s="1"/>
  <c r="E52" i="24" s="1"/>
  <c r="E53" i="24" s="1"/>
  <c r="E54" i="24" s="1"/>
  <c r="E11" i="24"/>
  <c r="D14" i="24"/>
  <c r="D10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M11" i="24"/>
  <c r="M10" i="24"/>
  <c r="F10" i="24"/>
  <c r="J50" i="24" s="1"/>
  <c r="L8" i="24"/>
  <c r="H8" i="24"/>
  <c r="O6" i="24"/>
  <c r="O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D14" i="23"/>
  <c r="D54" i="23" s="1"/>
  <c r="F13" i="23"/>
  <c r="F12" i="23"/>
  <c r="F11" i="23"/>
  <c r="E11" i="23"/>
  <c r="E12" i="23" s="1"/>
  <c r="M10" i="23"/>
  <c r="D10" i="23"/>
  <c r="L8" i="23"/>
  <c r="H8" i="23"/>
  <c r="O6" i="23"/>
  <c r="O5" i="23"/>
  <c r="E12" i="2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1" i="21" s="1"/>
  <c r="E42" i="21" s="1"/>
  <c r="E43" i="21" s="1"/>
  <c r="E44" i="21" s="1"/>
  <c r="E45" i="21" s="1"/>
  <c r="E46" i="21" s="1"/>
  <c r="E47" i="21" s="1"/>
  <c r="E48" i="21" s="1"/>
  <c r="E49" i="21" s="1"/>
  <c r="E50" i="21" s="1"/>
  <c r="E51" i="21" s="1"/>
  <c r="E52" i="21" s="1"/>
  <c r="E53" i="21" s="1"/>
  <c r="E54" i="21" s="1"/>
  <c r="E11" i="21"/>
  <c r="D14" i="21"/>
  <c r="D10" i="21"/>
  <c r="E12" i="20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48" i="20" s="1"/>
  <c r="E49" i="20" s="1"/>
  <c r="E50" i="20" s="1"/>
  <c r="E51" i="20" s="1"/>
  <c r="E52" i="20" s="1"/>
  <c r="E53" i="20" s="1"/>
  <c r="E54" i="20" s="1"/>
  <c r="E11" i="20"/>
  <c r="D14" i="20"/>
  <c r="D10" i="20"/>
  <c r="E12" i="18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11" i="18"/>
  <c r="D53" i="18"/>
  <c r="G53" i="18" s="1"/>
  <c r="D37" i="18"/>
  <c r="G37" i="18" s="1"/>
  <c r="D21" i="18"/>
  <c r="G21" i="18" s="1"/>
  <c r="D14" i="18"/>
  <c r="D41" i="18" s="1"/>
  <c r="G41" i="18" s="1"/>
  <c r="D10" i="18"/>
  <c r="D13" i="18" s="1"/>
  <c r="G13" i="18" s="1"/>
  <c r="E11" i="17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D54" i="17"/>
  <c r="G54" i="17" s="1"/>
  <c r="D14" i="17"/>
  <c r="D10" i="17"/>
  <c r="D53" i="21" l="1"/>
  <c r="G53" i="21" s="1"/>
  <c r="G14" i="21"/>
  <c r="G33" i="23"/>
  <c r="G37" i="27"/>
  <c r="D28" i="27"/>
  <c r="D44" i="27"/>
  <c r="D53" i="17"/>
  <c r="G53" i="17" s="1"/>
  <c r="G14" i="17"/>
  <c r="D25" i="18"/>
  <c r="G25" i="18" s="1"/>
  <c r="G22" i="23"/>
  <c r="G38" i="23"/>
  <c r="G54" i="23"/>
  <c r="D13" i="24"/>
  <c r="G13" i="24" s="1"/>
  <c r="G10" i="24"/>
  <c r="D10" i="16"/>
  <c r="D54" i="25"/>
  <c r="G14" i="25"/>
  <c r="D28" i="25"/>
  <c r="G28" i="25" s="1"/>
  <c r="D44" i="25"/>
  <c r="G44" i="25" s="1"/>
  <c r="D16" i="26"/>
  <c r="D32" i="26"/>
  <c r="G32" i="26" s="1"/>
  <c r="G11" i="27"/>
  <c r="G26" i="27"/>
  <c r="G42" i="27"/>
  <c r="D16" i="27"/>
  <c r="H16" i="27" s="1"/>
  <c r="D32" i="27"/>
  <c r="H32" i="27" s="1"/>
  <c r="D48" i="27"/>
  <c r="D54" i="28"/>
  <c r="G54" i="28" s="1"/>
  <c r="G14" i="28"/>
  <c r="D28" i="28"/>
  <c r="G28" i="28" s="1"/>
  <c r="D44" i="28"/>
  <c r="G44" i="28" s="1"/>
  <c r="G14" i="23"/>
  <c r="D54" i="20"/>
  <c r="G14" i="20"/>
  <c r="H12" i="25"/>
  <c r="K12" i="25" s="1"/>
  <c r="G12" i="25"/>
  <c r="D54" i="26"/>
  <c r="G14" i="26"/>
  <c r="D44" i="26"/>
  <c r="G44" i="26" s="1"/>
  <c r="G18" i="27"/>
  <c r="D52" i="18"/>
  <c r="G52" i="18" s="1"/>
  <c r="G14" i="18"/>
  <c r="D29" i="18"/>
  <c r="G29" i="18" s="1"/>
  <c r="D45" i="18"/>
  <c r="G45" i="18" s="1"/>
  <c r="G11" i="23"/>
  <c r="G27" i="23"/>
  <c r="G43" i="23"/>
  <c r="D53" i="24"/>
  <c r="G53" i="24" s="1"/>
  <c r="G14" i="24"/>
  <c r="D16" i="25"/>
  <c r="G16" i="25" s="1"/>
  <c r="D32" i="25"/>
  <c r="G32" i="25" s="1"/>
  <c r="D48" i="25"/>
  <c r="G48" i="25" s="1"/>
  <c r="D13" i="26"/>
  <c r="G13" i="26" s="1"/>
  <c r="G10" i="26"/>
  <c r="D20" i="26"/>
  <c r="D36" i="26"/>
  <c r="G36" i="26" s="1"/>
  <c r="D52" i="26"/>
  <c r="G52" i="26" s="1"/>
  <c r="G16" i="27"/>
  <c r="G31" i="27"/>
  <c r="G47" i="27"/>
  <c r="D20" i="27"/>
  <c r="H20" i="27" s="1"/>
  <c r="D36" i="27"/>
  <c r="D52" i="27"/>
  <c r="D16" i="28"/>
  <c r="D32" i="28"/>
  <c r="D48" i="28"/>
  <c r="G48" i="28" s="1"/>
  <c r="D13" i="17"/>
  <c r="G13" i="17" s="1"/>
  <c r="G10" i="17"/>
  <c r="D12" i="18"/>
  <c r="G12" i="18" s="1"/>
  <c r="G10" i="18"/>
  <c r="G13" i="23"/>
  <c r="D28" i="26"/>
  <c r="G28" i="26" s="1"/>
  <c r="L24" i="28"/>
  <c r="G24" i="28"/>
  <c r="D17" i="18"/>
  <c r="G17" i="18" s="1"/>
  <c r="D33" i="18"/>
  <c r="G33" i="18" s="1"/>
  <c r="D49" i="18"/>
  <c r="G49" i="18" s="1"/>
  <c r="D13" i="20"/>
  <c r="G13" i="20" s="1"/>
  <c r="G10" i="20"/>
  <c r="D13" i="21"/>
  <c r="G13" i="21" s="1"/>
  <c r="G10" i="21"/>
  <c r="D12" i="23"/>
  <c r="H10" i="23"/>
  <c r="G12" i="23"/>
  <c r="G28" i="23"/>
  <c r="G44" i="23"/>
  <c r="D13" i="25"/>
  <c r="G13" i="25" s="1"/>
  <c r="G10" i="25"/>
  <c r="D20" i="25"/>
  <c r="G20" i="25" s="1"/>
  <c r="D36" i="25"/>
  <c r="G36" i="25" s="1"/>
  <c r="D52" i="25"/>
  <c r="G52" i="25" s="1"/>
  <c r="D12" i="26"/>
  <c r="G12" i="26" s="1"/>
  <c r="D24" i="26"/>
  <c r="G24" i="26" s="1"/>
  <c r="D40" i="26"/>
  <c r="G40" i="26" s="1"/>
  <c r="G20" i="27"/>
  <c r="G28" i="27"/>
  <c r="G36" i="27"/>
  <c r="G44" i="27"/>
  <c r="G48" i="27"/>
  <c r="G52" i="27"/>
  <c r="D24" i="27"/>
  <c r="G24" i="27" s="1"/>
  <c r="D40" i="27"/>
  <c r="G40" i="27" s="1"/>
  <c r="D13" i="28"/>
  <c r="G13" i="28" s="1"/>
  <c r="G10" i="28"/>
  <c r="D20" i="28"/>
  <c r="D36" i="28"/>
  <c r="G36" i="28" s="1"/>
  <c r="D52" i="28"/>
  <c r="G52" i="28" s="1"/>
  <c r="J47" i="23"/>
  <c r="G10" i="23"/>
  <c r="J14" i="26"/>
  <c r="N16" i="26"/>
  <c r="J10" i="26"/>
  <c r="J18" i="26"/>
  <c r="N20" i="26"/>
  <c r="N23" i="26"/>
  <c r="J13" i="26"/>
  <c r="N27" i="26"/>
  <c r="N13" i="26"/>
  <c r="J17" i="26"/>
  <c r="N35" i="26"/>
  <c r="J51" i="28"/>
  <c r="J10" i="28"/>
  <c r="N10" i="25"/>
  <c r="N16" i="25"/>
  <c r="N11" i="25"/>
  <c r="N17" i="26"/>
  <c r="J24" i="26"/>
  <c r="J27" i="26"/>
  <c r="J32" i="26"/>
  <c r="J35" i="26"/>
  <c r="J47" i="26"/>
  <c r="J28" i="26"/>
  <c r="J28" i="25"/>
  <c r="N43" i="25"/>
  <c r="N20" i="25"/>
  <c r="N23" i="25"/>
  <c r="J32" i="25"/>
  <c r="N35" i="25"/>
  <c r="J52" i="25"/>
  <c r="J12" i="25"/>
  <c r="N27" i="25"/>
  <c r="J44" i="25"/>
  <c r="J11" i="25"/>
  <c r="N12" i="25"/>
  <c r="O12" i="25" s="1"/>
  <c r="J36" i="25"/>
  <c r="N39" i="25"/>
  <c r="J48" i="25"/>
  <c r="J21" i="28"/>
  <c r="N13" i="28"/>
  <c r="N25" i="28"/>
  <c r="J18" i="28"/>
  <c r="J23" i="28"/>
  <c r="J14" i="23"/>
  <c r="J18" i="23"/>
  <c r="N42" i="23"/>
  <c r="J10" i="23"/>
  <c r="K10" i="23" s="1"/>
  <c r="N13" i="23"/>
  <c r="N14" i="23"/>
  <c r="N18" i="23"/>
  <c r="J23" i="23"/>
  <c r="N26" i="23"/>
  <c r="N50" i="23"/>
  <c r="N10" i="23"/>
  <c r="J11" i="23"/>
  <c r="N17" i="23"/>
  <c r="J21" i="23"/>
  <c r="J15" i="23"/>
  <c r="J19" i="23"/>
  <c r="J31" i="23"/>
  <c r="N34" i="23"/>
  <c r="J22" i="28"/>
  <c r="N42" i="28"/>
  <c r="N50" i="28"/>
  <c r="J14" i="28"/>
  <c r="N17" i="28"/>
  <c r="N26" i="28"/>
  <c r="E12" i="28"/>
  <c r="L16" i="28"/>
  <c r="D11" i="28"/>
  <c r="G11" i="28" s="1"/>
  <c r="D15" i="28"/>
  <c r="G15" i="28" s="1"/>
  <c r="D19" i="28"/>
  <c r="G19" i="28" s="1"/>
  <c r="D23" i="28"/>
  <c r="G23" i="28" s="1"/>
  <c r="D27" i="28"/>
  <c r="G27" i="28" s="1"/>
  <c r="D31" i="28"/>
  <c r="G31" i="28" s="1"/>
  <c r="D35" i="28"/>
  <c r="G35" i="28" s="1"/>
  <c r="D39" i="28"/>
  <c r="G39" i="28" s="1"/>
  <c r="D43" i="28"/>
  <c r="G43" i="28" s="1"/>
  <c r="D47" i="28"/>
  <c r="G47" i="28" s="1"/>
  <c r="D51" i="28"/>
  <c r="G51" i="28" s="1"/>
  <c r="L14" i="28"/>
  <c r="O14" i="28" s="1"/>
  <c r="D17" i="28"/>
  <c r="D21" i="28"/>
  <c r="G21" i="28" s="1"/>
  <c r="D25" i="28"/>
  <c r="D29" i="28"/>
  <c r="G29" i="28" s="1"/>
  <c r="D33" i="28"/>
  <c r="G33" i="28" s="1"/>
  <c r="D37" i="28"/>
  <c r="G37" i="28" s="1"/>
  <c r="D41" i="28"/>
  <c r="G41" i="28" s="1"/>
  <c r="D45" i="28"/>
  <c r="G45" i="28" s="1"/>
  <c r="D49" i="28"/>
  <c r="G49" i="28" s="1"/>
  <c r="D53" i="28"/>
  <c r="G53" i="28" s="1"/>
  <c r="H24" i="28"/>
  <c r="K24" i="28" s="1"/>
  <c r="D18" i="28"/>
  <c r="G18" i="28" s="1"/>
  <c r="D22" i="28"/>
  <c r="D26" i="28"/>
  <c r="D30" i="28"/>
  <c r="D34" i="28"/>
  <c r="D38" i="28"/>
  <c r="G38" i="28" s="1"/>
  <c r="D42" i="28"/>
  <c r="D46" i="28"/>
  <c r="G46" i="28" s="1"/>
  <c r="D50" i="28"/>
  <c r="H11" i="28"/>
  <c r="K11" i="28" s="1"/>
  <c r="L11" i="28"/>
  <c r="H10" i="28"/>
  <c r="K10" i="28" s="1"/>
  <c r="J11" i="28"/>
  <c r="H14" i="28"/>
  <c r="K14" i="28" s="1"/>
  <c r="N14" i="28"/>
  <c r="J15" i="28"/>
  <c r="N18" i="28"/>
  <c r="J19" i="28"/>
  <c r="N24" i="28"/>
  <c r="O24" i="28" s="1"/>
  <c r="L25" i="28"/>
  <c r="J43" i="28"/>
  <c r="L22" i="28"/>
  <c r="J53" i="28"/>
  <c r="N52" i="28"/>
  <c r="J49" i="28"/>
  <c r="N48" i="28"/>
  <c r="J45" i="28"/>
  <c r="N44" i="28"/>
  <c r="J41" i="28"/>
  <c r="N40" i="28"/>
  <c r="J37" i="28"/>
  <c r="N36" i="28"/>
  <c r="J54" i="28"/>
  <c r="N53" i="28"/>
  <c r="J50" i="28"/>
  <c r="N49" i="28"/>
  <c r="J46" i="28"/>
  <c r="N45" i="28"/>
  <c r="J42" i="28"/>
  <c r="N41" i="28"/>
  <c r="J38" i="28"/>
  <c r="N37" i="28"/>
  <c r="J34" i="28"/>
  <c r="N33" i="28"/>
  <c r="J30" i="28"/>
  <c r="N29" i="28"/>
  <c r="J52" i="28"/>
  <c r="N51" i="28"/>
  <c r="J48" i="28"/>
  <c r="N47" i="28"/>
  <c r="J44" i="28"/>
  <c r="N43" i="28"/>
  <c r="J40" i="28"/>
  <c r="N39" i="28"/>
  <c r="J36" i="28"/>
  <c r="N35" i="28"/>
  <c r="J32" i="28"/>
  <c r="N31" i="28"/>
  <c r="J28" i="28"/>
  <c r="N27" i="28"/>
  <c r="J24" i="28"/>
  <c r="N23" i="28"/>
  <c r="N12" i="28"/>
  <c r="J13" i="28"/>
  <c r="N16" i="28"/>
  <c r="O16" i="28" s="1"/>
  <c r="J17" i="28"/>
  <c r="N20" i="28"/>
  <c r="N28" i="28"/>
  <c r="L30" i="28"/>
  <c r="N30" i="28"/>
  <c r="O30" i="28" s="1"/>
  <c r="L32" i="28"/>
  <c r="N32" i="28"/>
  <c r="O32" i="28" s="1"/>
  <c r="L34" i="28"/>
  <c r="N34" i="28"/>
  <c r="O34" i="28" s="1"/>
  <c r="J39" i="28"/>
  <c r="J47" i="28"/>
  <c r="L50" i="28"/>
  <c r="L10" i="28"/>
  <c r="O10" i="28" s="1"/>
  <c r="N11" i="28"/>
  <c r="J12" i="28"/>
  <c r="N15" i="28"/>
  <c r="J16" i="28"/>
  <c r="N19" i="28"/>
  <c r="J20" i="28"/>
  <c r="N21" i="28"/>
  <c r="N22" i="28"/>
  <c r="O22" i="28" s="1"/>
  <c r="J25" i="28"/>
  <c r="J26" i="28"/>
  <c r="J27" i="28"/>
  <c r="J29" i="28"/>
  <c r="J31" i="28"/>
  <c r="J33" i="28"/>
  <c r="J35" i="28"/>
  <c r="N38" i="28"/>
  <c r="N46" i="28"/>
  <c r="N54" i="28"/>
  <c r="E12" i="27"/>
  <c r="L14" i="27"/>
  <c r="D11" i="27"/>
  <c r="D15" i="27"/>
  <c r="G15" i="27" s="1"/>
  <c r="D19" i="27"/>
  <c r="G19" i="27" s="1"/>
  <c r="D23" i="27"/>
  <c r="G23" i="27" s="1"/>
  <c r="D27" i="27"/>
  <c r="G27" i="27" s="1"/>
  <c r="D31" i="27"/>
  <c r="D35" i="27"/>
  <c r="G35" i="27" s="1"/>
  <c r="D39" i="27"/>
  <c r="G39" i="27" s="1"/>
  <c r="D43" i="27"/>
  <c r="G43" i="27" s="1"/>
  <c r="D47" i="27"/>
  <c r="D51" i="27"/>
  <c r="G51" i="27" s="1"/>
  <c r="D17" i="27"/>
  <c r="G17" i="27" s="1"/>
  <c r="D21" i="27"/>
  <c r="G21" i="27" s="1"/>
  <c r="D25" i="27"/>
  <c r="L25" i="27" s="1"/>
  <c r="D29" i="27"/>
  <c r="G29" i="27" s="1"/>
  <c r="D33" i="27"/>
  <c r="L33" i="27" s="1"/>
  <c r="D37" i="27"/>
  <c r="D41" i="27"/>
  <c r="G41" i="27" s="1"/>
  <c r="D45" i="27"/>
  <c r="G45" i="27" s="1"/>
  <c r="D49" i="27"/>
  <c r="G49" i="27" s="1"/>
  <c r="D53" i="27"/>
  <c r="G53" i="27" s="1"/>
  <c r="D18" i="27"/>
  <c r="D22" i="27"/>
  <c r="G22" i="27" s="1"/>
  <c r="D26" i="27"/>
  <c r="D30" i="27"/>
  <c r="G30" i="27" s="1"/>
  <c r="D34" i="27"/>
  <c r="G34" i="27" s="1"/>
  <c r="D38" i="27"/>
  <c r="G38" i="27" s="1"/>
  <c r="D42" i="27"/>
  <c r="D46" i="27"/>
  <c r="G46" i="27" s="1"/>
  <c r="D50" i="27"/>
  <c r="H50" i="27" s="1"/>
  <c r="L50" i="27"/>
  <c r="L13" i="27"/>
  <c r="H13" i="27"/>
  <c r="N16" i="27"/>
  <c r="N20" i="27"/>
  <c r="N42" i="27"/>
  <c r="N50" i="27"/>
  <c r="J10" i="27"/>
  <c r="K10" i="27" s="1"/>
  <c r="L12" i="27"/>
  <c r="N13" i="27"/>
  <c r="O13" i="27" s="1"/>
  <c r="J14" i="27"/>
  <c r="L16" i="27"/>
  <c r="N17" i="27"/>
  <c r="J18" i="27"/>
  <c r="L20" i="27"/>
  <c r="J21" i="27"/>
  <c r="J22" i="27"/>
  <c r="J23" i="27"/>
  <c r="H24" i="27"/>
  <c r="N25" i="27"/>
  <c r="O25" i="27" s="1"/>
  <c r="N26" i="27"/>
  <c r="J29" i="27"/>
  <c r="J30" i="27"/>
  <c r="J31" i="27"/>
  <c r="N33" i="27"/>
  <c r="O33" i="27" s="1"/>
  <c r="N34" i="27"/>
  <c r="J35" i="27"/>
  <c r="J43" i="27"/>
  <c r="J51" i="27"/>
  <c r="N12" i="27"/>
  <c r="O12" i="27" s="1"/>
  <c r="J13" i="27"/>
  <c r="K13" i="27" s="1"/>
  <c r="H25" i="27"/>
  <c r="N11" i="27"/>
  <c r="J12" i="27"/>
  <c r="K12" i="27" s="1"/>
  <c r="N15" i="27"/>
  <c r="J16" i="27"/>
  <c r="K16" i="27" s="1"/>
  <c r="N19" i="27"/>
  <c r="J20" i="27"/>
  <c r="K20" i="27" s="1"/>
  <c r="N21" i="27"/>
  <c r="N22" i="27"/>
  <c r="L24" i="27"/>
  <c r="J25" i="27"/>
  <c r="K25" i="27" s="1"/>
  <c r="J26" i="27"/>
  <c r="J27" i="27"/>
  <c r="N29" i="27"/>
  <c r="N30" i="27"/>
  <c r="L32" i="27"/>
  <c r="J33" i="27"/>
  <c r="J34" i="27"/>
  <c r="J39" i="27"/>
  <c r="J53" i="27"/>
  <c r="N52" i="27"/>
  <c r="J49" i="27"/>
  <c r="N48" i="27"/>
  <c r="J45" i="27"/>
  <c r="N44" i="27"/>
  <c r="J41" i="27"/>
  <c r="N40" i="27"/>
  <c r="J37" i="27"/>
  <c r="N36" i="27"/>
  <c r="J54" i="27"/>
  <c r="N53" i="27"/>
  <c r="J50" i="27"/>
  <c r="N49" i="27"/>
  <c r="J46" i="27"/>
  <c r="N45" i="27"/>
  <c r="J42" i="27"/>
  <c r="N41" i="27"/>
  <c r="J38" i="27"/>
  <c r="N37" i="27"/>
  <c r="J52" i="27"/>
  <c r="N51" i="27"/>
  <c r="J48" i="27"/>
  <c r="N47" i="27"/>
  <c r="J44" i="27"/>
  <c r="N43" i="27"/>
  <c r="J40" i="27"/>
  <c r="N39" i="27"/>
  <c r="J36" i="27"/>
  <c r="N35" i="27"/>
  <c r="J32" i="27"/>
  <c r="N31" i="27"/>
  <c r="J28" i="27"/>
  <c r="N27" i="27"/>
  <c r="J24" i="27"/>
  <c r="K24" i="27" s="1"/>
  <c r="N23" i="27"/>
  <c r="J17" i="27"/>
  <c r="N28" i="27"/>
  <c r="N10" i="27"/>
  <c r="O10" i="27" s="1"/>
  <c r="J11" i="27"/>
  <c r="H14" i="27"/>
  <c r="N14" i="27"/>
  <c r="O14" i="27" s="1"/>
  <c r="J15" i="27"/>
  <c r="N18" i="27"/>
  <c r="J19" i="27"/>
  <c r="N24" i="27"/>
  <c r="O24" i="27" s="1"/>
  <c r="N32" i="27"/>
  <c r="N38" i="27"/>
  <c r="N46" i="27"/>
  <c r="N54" i="27"/>
  <c r="D11" i="26"/>
  <c r="G11" i="26" s="1"/>
  <c r="D15" i="26"/>
  <c r="G15" i="26" s="1"/>
  <c r="D19" i="26"/>
  <c r="G19" i="26" s="1"/>
  <c r="D23" i="26"/>
  <c r="G23" i="26" s="1"/>
  <c r="D27" i="26"/>
  <c r="G27" i="26" s="1"/>
  <c r="D31" i="26"/>
  <c r="G31" i="26" s="1"/>
  <c r="D35" i="26"/>
  <c r="D39" i="26"/>
  <c r="G39" i="26" s="1"/>
  <c r="D43" i="26"/>
  <c r="D47" i="26"/>
  <c r="G47" i="26" s="1"/>
  <c r="D51" i="26"/>
  <c r="D17" i="26"/>
  <c r="G17" i="26" s="1"/>
  <c r="D21" i="26"/>
  <c r="D25" i="26"/>
  <c r="G25" i="26" s="1"/>
  <c r="D29" i="26"/>
  <c r="G29" i="26" s="1"/>
  <c r="D33" i="26"/>
  <c r="G33" i="26" s="1"/>
  <c r="D37" i="26"/>
  <c r="G37" i="26" s="1"/>
  <c r="D41" i="26"/>
  <c r="G41" i="26" s="1"/>
  <c r="D45" i="26"/>
  <c r="G45" i="26" s="1"/>
  <c r="D49" i="26"/>
  <c r="G49" i="26" s="1"/>
  <c r="D53" i="26"/>
  <c r="G53" i="26" s="1"/>
  <c r="D18" i="26"/>
  <c r="G18" i="26" s="1"/>
  <c r="D22" i="26"/>
  <c r="G22" i="26" s="1"/>
  <c r="D26" i="26"/>
  <c r="G26" i="26" s="1"/>
  <c r="D30" i="26"/>
  <c r="G30" i="26" s="1"/>
  <c r="D34" i="26"/>
  <c r="G34" i="26" s="1"/>
  <c r="D38" i="26"/>
  <c r="G38" i="26" s="1"/>
  <c r="D42" i="26"/>
  <c r="G42" i="26" s="1"/>
  <c r="D46" i="26"/>
  <c r="G46" i="26" s="1"/>
  <c r="D50" i="26"/>
  <c r="G50" i="26" s="1"/>
  <c r="L17" i="26"/>
  <c r="L39" i="26"/>
  <c r="H39" i="26"/>
  <c r="K39" i="26" s="1"/>
  <c r="H10" i="26"/>
  <c r="K10" i="26" s="1"/>
  <c r="L10" i="26"/>
  <c r="O10" i="26" s="1"/>
  <c r="H43" i="26"/>
  <c r="K43" i="26" s="1"/>
  <c r="J53" i="26"/>
  <c r="N52" i="26"/>
  <c r="J49" i="26"/>
  <c r="N48" i="26"/>
  <c r="J45" i="26"/>
  <c r="N44" i="26"/>
  <c r="J41" i="26"/>
  <c r="N40" i="26"/>
  <c r="J37" i="26"/>
  <c r="N36" i="26"/>
  <c r="J33" i="26"/>
  <c r="N32" i="26"/>
  <c r="J29" i="26"/>
  <c r="N28" i="26"/>
  <c r="J25" i="26"/>
  <c r="N24" i="26"/>
  <c r="J21" i="26"/>
  <c r="J54" i="26"/>
  <c r="N53" i="26"/>
  <c r="J50" i="26"/>
  <c r="N49" i="26"/>
  <c r="J46" i="26"/>
  <c r="N45" i="26"/>
  <c r="J42" i="26"/>
  <c r="N41" i="26"/>
  <c r="J38" i="26"/>
  <c r="N37" i="26"/>
  <c r="J34" i="26"/>
  <c r="N33" i="26"/>
  <c r="J30" i="26"/>
  <c r="N29" i="26"/>
  <c r="J26" i="26"/>
  <c r="N25" i="26"/>
  <c r="J22" i="26"/>
  <c r="N21" i="26"/>
  <c r="N54" i="26"/>
  <c r="N50" i="26"/>
  <c r="N46" i="26"/>
  <c r="N42" i="26"/>
  <c r="N38" i="26"/>
  <c r="N34" i="26"/>
  <c r="N30" i="26"/>
  <c r="N26" i="26"/>
  <c r="N22" i="26"/>
  <c r="J19" i="26"/>
  <c r="N18" i="26"/>
  <c r="J15" i="26"/>
  <c r="N14" i="26"/>
  <c r="J11" i="26"/>
  <c r="N10" i="26"/>
  <c r="J52" i="26"/>
  <c r="J48" i="26"/>
  <c r="N47" i="26"/>
  <c r="O47" i="26" s="1"/>
  <c r="J44" i="26"/>
  <c r="N43" i="26"/>
  <c r="N39" i="26"/>
  <c r="O39" i="26" s="1"/>
  <c r="J36" i="26"/>
  <c r="J20" i="26"/>
  <c r="N19" i="26"/>
  <c r="J16" i="26"/>
  <c r="N15" i="26"/>
  <c r="J12" i="26"/>
  <c r="N11" i="26"/>
  <c r="N51" i="26"/>
  <c r="J40" i="26"/>
  <c r="N12" i="26"/>
  <c r="L54" i="26"/>
  <c r="H54" i="26"/>
  <c r="K54" i="26" s="1"/>
  <c r="J23" i="26"/>
  <c r="J31" i="26"/>
  <c r="J39" i="26"/>
  <c r="L47" i="26"/>
  <c r="H47" i="26"/>
  <c r="K47" i="26" s="1"/>
  <c r="L27" i="26"/>
  <c r="H27" i="26"/>
  <c r="K27" i="26" s="1"/>
  <c r="H17" i="26"/>
  <c r="K17" i="26" s="1"/>
  <c r="L23" i="26"/>
  <c r="H23" i="26"/>
  <c r="K23" i="26" s="1"/>
  <c r="L31" i="26"/>
  <c r="H31" i="26"/>
  <c r="K31" i="26" s="1"/>
  <c r="N31" i="26"/>
  <c r="J43" i="26"/>
  <c r="L14" i="26"/>
  <c r="H14" i="26"/>
  <c r="K14" i="26" s="1"/>
  <c r="L10" i="25"/>
  <c r="O10" i="25" s="1"/>
  <c r="D11" i="25"/>
  <c r="G11" i="25" s="1"/>
  <c r="D15" i="25"/>
  <c r="G15" i="25" s="1"/>
  <c r="D19" i="25"/>
  <c r="G19" i="25" s="1"/>
  <c r="D23" i="25"/>
  <c r="G23" i="25" s="1"/>
  <c r="D27" i="25"/>
  <c r="G27" i="25" s="1"/>
  <c r="D31" i="25"/>
  <c r="G31" i="25" s="1"/>
  <c r="D35" i="25"/>
  <c r="G35" i="25" s="1"/>
  <c r="D39" i="25"/>
  <c r="G39" i="25" s="1"/>
  <c r="D43" i="25"/>
  <c r="G43" i="25" s="1"/>
  <c r="D47" i="25"/>
  <c r="G47" i="25" s="1"/>
  <c r="D51" i="25"/>
  <c r="G51" i="25" s="1"/>
  <c r="D17" i="25"/>
  <c r="G17" i="25" s="1"/>
  <c r="D21" i="25"/>
  <c r="G21" i="25" s="1"/>
  <c r="D25" i="25"/>
  <c r="G25" i="25" s="1"/>
  <c r="D29" i="25"/>
  <c r="G29" i="25" s="1"/>
  <c r="D33" i="25"/>
  <c r="G33" i="25" s="1"/>
  <c r="D37" i="25"/>
  <c r="G37" i="25" s="1"/>
  <c r="D41" i="25"/>
  <c r="G41" i="25" s="1"/>
  <c r="D45" i="25"/>
  <c r="G45" i="25" s="1"/>
  <c r="D49" i="25"/>
  <c r="G49" i="25" s="1"/>
  <c r="D53" i="25"/>
  <c r="G53" i="25" s="1"/>
  <c r="D18" i="25"/>
  <c r="G18" i="25" s="1"/>
  <c r="D22" i="25"/>
  <c r="G22" i="25" s="1"/>
  <c r="D26" i="25"/>
  <c r="G26" i="25" s="1"/>
  <c r="D30" i="25"/>
  <c r="G30" i="25" s="1"/>
  <c r="D34" i="25"/>
  <c r="G34" i="25" s="1"/>
  <c r="D38" i="25"/>
  <c r="G38" i="25" s="1"/>
  <c r="D42" i="25"/>
  <c r="G42" i="25" s="1"/>
  <c r="D46" i="25"/>
  <c r="G46" i="25" s="1"/>
  <c r="D50" i="25"/>
  <c r="G50" i="25" s="1"/>
  <c r="L13" i="25"/>
  <c r="H13" i="25"/>
  <c r="K13" i="25" s="1"/>
  <c r="H10" i="25"/>
  <c r="K10" i="25" s="1"/>
  <c r="L16" i="25"/>
  <c r="L14" i="25"/>
  <c r="H14" i="25"/>
  <c r="K14" i="25" s="1"/>
  <c r="J53" i="25"/>
  <c r="N52" i="25"/>
  <c r="J49" i="25"/>
  <c r="N48" i="25"/>
  <c r="J45" i="25"/>
  <c r="N44" i="25"/>
  <c r="J41" i="25"/>
  <c r="N40" i="25"/>
  <c r="J37" i="25"/>
  <c r="N36" i="25"/>
  <c r="J33" i="25"/>
  <c r="N32" i="25"/>
  <c r="J29" i="25"/>
  <c r="N28" i="25"/>
  <c r="J25" i="25"/>
  <c r="N24" i="25"/>
  <c r="J21" i="25"/>
  <c r="J54" i="25"/>
  <c r="N53" i="25"/>
  <c r="J50" i="25"/>
  <c r="N49" i="25"/>
  <c r="J46" i="25"/>
  <c r="N45" i="25"/>
  <c r="J42" i="25"/>
  <c r="N41" i="25"/>
  <c r="J38" i="25"/>
  <c r="N37" i="25"/>
  <c r="J34" i="25"/>
  <c r="N33" i="25"/>
  <c r="J30" i="25"/>
  <c r="N29" i="25"/>
  <c r="J26" i="25"/>
  <c r="N25" i="25"/>
  <c r="J22" i="25"/>
  <c r="N21" i="25"/>
  <c r="N54" i="25"/>
  <c r="N50" i="25"/>
  <c r="N46" i="25"/>
  <c r="N42" i="25"/>
  <c r="N38" i="25"/>
  <c r="N34" i="25"/>
  <c r="N30" i="25"/>
  <c r="N26" i="25"/>
  <c r="J15" i="25"/>
  <c r="N14" i="25"/>
  <c r="O14" i="25" s="1"/>
  <c r="J20" i="25"/>
  <c r="N19" i="25"/>
  <c r="J16" i="25"/>
  <c r="N15" i="25"/>
  <c r="J51" i="25"/>
  <c r="J47" i="25"/>
  <c r="J43" i="25"/>
  <c r="J39" i="25"/>
  <c r="J35" i="25"/>
  <c r="J31" i="25"/>
  <c r="J27" i="25"/>
  <c r="J23" i="25"/>
  <c r="J18" i="25"/>
  <c r="N17" i="25"/>
  <c r="J14" i="25"/>
  <c r="N13" i="25"/>
  <c r="O13" i="25" s="1"/>
  <c r="J10" i="25"/>
  <c r="N22" i="25"/>
  <c r="J19" i="25"/>
  <c r="N18" i="25"/>
  <c r="J13" i="25"/>
  <c r="H16" i="25"/>
  <c r="K16" i="25" s="1"/>
  <c r="J17" i="25"/>
  <c r="J24" i="25"/>
  <c r="N31" i="25"/>
  <c r="J40" i="25"/>
  <c r="N47" i="25"/>
  <c r="L12" i="25"/>
  <c r="D18" i="24"/>
  <c r="G18" i="24" s="1"/>
  <c r="D22" i="24"/>
  <c r="G22" i="24" s="1"/>
  <c r="D26" i="24"/>
  <c r="G26" i="24" s="1"/>
  <c r="D30" i="24"/>
  <c r="G30" i="24" s="1"/>
  <c r="D34" i="24"/>
  <c r="G34" i="24" s="1"/>
  <c r="D38" i="24"/>
  <c r="G38" i="24" s="1"/>
  <c r="D42" i="24"/>
  <c r="G42" i="24" s="1"/>
  <c r="D46" i="24"/>
  <c r="G46" i="24" s="1"/>
  <c r="D50" i="24"/>
  <c r="G50" i="24" s="1"/>
  <c r="D54" i="24"/>
  <c r="G54" i="24" s="1"/>
  <c r="H10" i="24"/>
  <c r="K10" i="24" s="1"/>
  <c r="D11" i="24"/>
  <c r="G11" i="24" s="1"/>
  <c r="D15" i="24"/>
  <c r="G15" i="24" s="1"/>
  <c r="D19" i="24"/>
  <c r="G19" i="24" s="1"/>
  <c r="D23" i="24"/>
  <c r="G23" i="24" s="1"/>
  <c r="D27" i="24"/>
  <c r="G27" i="24" s="1"/>
  <c r="D31" i="24"/>
  <c r="G31" i="24" s="1"/>
  <c r="D35" i="24"/>
  <c r="G35" i="24" s="1"/>
  <c r="D39" i="24"/>
  <c r="G39" i="24" s="1"/>
  <c r="D43" i="24"/>
  <c r="G43" i="24" s="1"/>
  <c r="D47" i="24"/>
  <c r="G47" i="24" s="1"/>
  <c r="D51" i="24"/>
  <c r="G51" i="24" s="1"/>
  <c r="D12" i="24"/>
  <c r="D16" i="24"/>
  <c r="D20" i="24"/>
  <c r="D24" i="24"/>
  <c r="G24" i="24" s="1"/>
  <c r="D28" i="24"/>
  <c r="G28" i="24" s="1"/>
  <c r="D32" i="24"/>
  <c r="G32" i="24" s="1"/>
  <c r="D36" i="24"/>
  <c r="G36" i="24" s="1"/>
  <c r="D40" i="24"/>
  <c r="G40" i="24" s="1"/>
  <c r="D44" i="24"/>
  <c r="G44" i="24" s="1"/>
  <c r="D48" i="24"/>
  <c r="G48" i="24" s="1"/>
  <c r="D52" i="24"/>
  <c r="G52" i="24" s="1"/>
  <c r="L10" i="24"/>
  <c r="O10" i="24" s="1"/>
  <c r="D17" i="24"/>
  <c r="G17" i="24" s="1"/>
  <c r="D21" i="24"/>
  <c r="G21" i="24" s="1"/>
  <c r="D25" i="24"/>
  <c r="G25" i="24" s="1"/>
  <c r="D29" i="24"/>
  <c r="G29" i="24" s="1"/>
  <c r="D33" i="24"/>
  <c r="G33" i="24" s="1"/>
  <c r="D37" i="24"/>
  <c r="G37" i="24" s="1"/>
  <c r="D41" i="24"/>
  <c r="G41" i="24" s="1"/>
  <c r="D45" i="24"/>
  <c r="G45" i="24" s="1"/>
  <c r="D49" i="24"/>
  <c r="L13" i="24"/>
  <c r="H13" i="24"/>
  <c r="K13" i="24" s="1"/>
  <c r="N12" i="24"/>
  <c r="J13" i="24"/>
  <c r="H16" i="24"/>
  <c r="K16" i="24" s="1"/>
  <c r="N16" i="24"/>
  <c r="N20" i="24"/>
  <c r="N25" i="24"/>
  <c r="N33" i="24"/>
  <c r="N41" i="24"/>
  <c r="N49" i="24"/>
  <c r="J10" i="24"/>
  <c r="N13" i="24"/>
  <c r="J14" i="24"/>
  <c r="N17" i="24"/>
  <c r="J18" i="24"/>
  <c r="J26" i="24"/>
  <c r="J34" i="24"/>
  <c r="J42" i="24"/>
  <c r="J53" i="24"/>
  <c r="N52" i="24"/>
  <c r="J49" i="24"/>
  <c r="N48" i="24"/>
  <c r="J45" i="24"/>
  <c r="N44" i="24"/>
  <c r="J41" i="24"/>
  <c r="N40" i="24"/>
  <c r="J37" i="24"/>
  <c r="N36" i="24"/>
  <c r="J33" i="24"/>
  <c r="N32" i="24"/>
  <c r="J29" i="24"/>
  <c r="N28" i="24"/>
  <c r="J25" i="24"/>
  <c r="N24" i="24"/>
  <c r="J21" i="24"/>
  <c r="N54" i="24"/>
  <c r="J51" i="24"/>
  <c r="N50" i="24"/>
  <c r="J47" i="24"/>
  <c r="N46" i="24"/>
  <c r="J43" i="24"/>
  <c r="N42" i="24"/>
  <c r="J39" i="24"/>
  <c r="N38" i="24"/>
  <c r="J35" i="24"/>
  <c r="N34" i="24"/>
  <c r="J31" i="24"/>
  <c r="N30" i="24"/>
  <c r="J27" i="24"/>
  <c r="N26" i="24"/>
  <c r="J23" i="24"/>
  <c r="N22" i="24"/>
  <c r="J52" i="24"/>
  <c r="N51" i="24"/>
  <c r="J48" i="24"/>
  <c r="N47" i="24"/>
  <c r="J44" i="24"/>
  <c r="N43" i="24"/>
  <c r="J40" i="24"/>
  <c r="N39" i="24"/>
  <c r="J36" i="24"/>
  <c r="N35" i="24"/>
  <c r="J32" i="24"/>
  <c r="N31" i="24"/>
  <c r="J28" i="24"/>
  <c r="N27" i="24"/>
  <c r="J24" i="24"/>
  <c r="N23" i="24"/>
  <c r="J17" i="24"/>
  <c r="N11" i="24"/>
  <c r="J12" i="24"/>
  <c r="L14" i="24"/>
  <c r="N15" i="24"/>
  <c r="J16" i="24"/>
  <c r="N19" i="24"/>
  <c r="J20" i="24"/>
  <c r="J22" i="24"/>
  <c r="J30" i="24"/>
  <c r="J38" i="24"/>
  <c r="J46" i="24"/>
  <c r="J54" i="24"/>
  <c r="N10" i="24"/>
  <c r="J11" i="24"/>
  <c r="H14" i="24"/>
  <c r="K14" i="24" s="1"/>
  <c r="N14" i="24"/>
  <c r="J15" i="24"/>
  <c r="N18" i="24"/>
  <c r="J19" i="24"/>
  <c r="N21" i="24"/>
  <c r="N29" i="24"/>
  <c r="N37" i="24"/>
  <c r="N45" i="24"/>
  <c r="N53" i="24"/>
  <c r="E13" i="23"/>
  <c r="M12" i="23"/>
  <c r="H12" i="23"/>
  <c r="L12" i="23"/>
  <c r="L54" i="23"/>
  <c r="H54" i="23"/>
  <c r="M11" i="23"/>
  <c r="H14" i="23"/>
  <c r="L10" i="23"/>
  <c r="D11" i="23"/>
  <c r="N11" i="23"/>
  <c r="J12" i="23"/>
  <c r="L14" i="23"/>
  <c r="D15" i="23"/>
  <c r="G15" i="23" s="1"/>
  <c r="N15" i="23"/>
  <c r="J16" i="23"/>
  <c r="D19" i="23"/>
  <c r="G19" i="23" s="1"/>
  <c r="N19" i="23"/>
  <c r="J20" i="23"/>
  <c r="D22" i="23"/>
  <c r="J27" i="23"/>
  <c r="D30" i="23"/>
  <c r="G30" i="23" s="1"/>
  <c r="J35" i="23"/>
  <c r="D38" i="23"/>
  <c r="J43" i="23"/>
  <c r="D46" i="23"/>
  <c r="G46" i="23" s="1"/>
  <c r="J51" i="23"/>
  <c r="D52" i="23"/>
  <c r="G52" i="23" s="1"/>
  <c r="D48" i="23"/>
  <c r="G48" i="23" s="1"/>
  <c r="D44" i="23"/>
  <c r="D40" i="23"/>
  <c r="G40" i="23" s="1"/>
  <c r="D36" i="23"/>
  <c r="G36" i="23" s="1"/>
  <c r="D32" i="23"/>
  <c r="G32" i="23" s="1"/>
  <c r="D28" i="23"/>
  <c r="D24" i="23"/>
  <c r="G24" i="23" s="1"/>
  <c r="D53" i="23"/>
  <c r="G53" i="23" s="1"/>
  <c r="D49" i="23"/>
  <c r="G49" i="23" s="1"/>
  <c r="D45" i="23"/>
  <c r="G45" i="23" s="1"/>
  <c r="D41" i="23"/>
  <c r="G41" i="23" s="1"/>
  <c r="D37" i="23"/>
  <c r="G37" i="23" s="1"/>
  <c r="D33" i="23"/>
  <c r="D29" i="23"/>
  <c r="G29" i="23" s="1"/>
  <c r="D25" i="23"/>
  <c r="G25" i="23" s="1"/>
  <c r="D51" i="23"/>
  <c r="G51" i="23" s="1"/>
  <c r="D47" i="23"/>
  <c r="G47" i="23" s="1"/>
  <c r="D43" i="23"/>
  <c r="D39" i="23"/>
  <c r="G39" i="23" s="1"/>
  <c r="D35" i="23"/>
  <c r="G35" i="23" s="1"/>
  <c r="D31" i="23"/>
  <c r="G31" i="23" s="1"/>
  <c r="D27" i="23"/>
  <c r="D23" i="23"/>
  <c r="G23" i="23" s="1"/>
  <c r="D18" i="23"/>
  <c r="G18" i="23" s="1"/>
  <c r="D13" i="23"/>
  <c r="D17" i="23"/>
  <c r="G17" i="23" s="1"/>
  <c r="D21" i="23"/>
  <c r="G21" i="23" s="1"/>
  <c r="D26" i="23"/>
  <c r="G26" i="23" s="1"/>
  <c r="D34" i="23"/>
  <c r="G34" i="23" s="1"/>
  <c r="J39" i="23"/>
  <c r="D42" i="23"/>
  <c r="G42" i="23" s="1"/>
  <c r="D50" i="23"/>
  <c r="G50" i="23" s="1"/>
  <c r="J53" i="23"/>
  <c r="N52" i="23"/>
  <c r="J49" i="23"/>
  <c r="N48" i="23"/>
  <c r="J45" i="23"/>
  <c r="N44" i="23"/>
  <c r="J41" i="23"/>
  <c r="N40" i="23"/>
  <c r="J37" i="23"/>
  <c r="N36" i="23"/>
  <c r="J33" i="23"/>
  <c r="N32" i="23"/>
  <c r="J29" i="23"/>
  <c r="N28" i="23"/>
  <c r="J25" i="23"/>
  <c r="N24" i="23"/>
  <c r="J54" i="23"/>
  <c r="K54" i="23" s="1"/>
  <c r="N53" i="23"/>
  <c r="J50" i="23"/>
  <c r="N49" i="23"/>
  <c r="J46" i="23"/>
  <c r="N45" i="23"/>
  <c r="J42" i="23"/>
  <c r="N41" i="23"/>
  <c r="J38" i="23"/>
  <c r="N37" i="23"/>
  <c r="J34" i="23"/>
  <c r="N33" i="23"/>
  <c r="J30" i="23"/>
  <c r="N29" i="23"/>
  <c r="J26" i="23"/>
  <c r="N25" i="23"/>
  <c r="J22" i="23"/>
  <c r="N21" i="23"/>
  <c r="J52" i="23"/>
  <c r="N51" i="23"/>
  <c r="J48" i="23"/>
  <c r="N47" i="23"/>
  <c r="J44" i="23"/>
  <c r="N43" i="23"/>
  <c r="J40" i="23"/>
  <c r="N39" i="23"/>
  <c r="J36" i="23"/>
  <c r="N35" i="23"/>
  <c r="J32" i="23"/>
  <c r="N31" i="23"/>
  <c r="J28" i="23"/>
  <c r="N27" i="23"/>
  <c r="J24" i="23"/>
  <c r="N23" i="23"/>
  <c r="N12" i="23"/>
  <c r="O12" i="23" s="1"/>
  <c r="J13" i="23"/>
  <c r="D16" i="23"/>
  <c r="G16" i="23" s="1"/>
  <c r="N16" i="23"/>
  <c r="J17" i="23"/>
  <c r="D20" i="23"/>
  <c r="G20" i="23" s="1"/>
  <c r="N20" i="23"/>
  <c r="N22" i="23"/>
  <c r="N30" i="23"/>
  <c r="N38" i="23"/>
  <c r="N46" i="23"/>
  <c r="N54" i="23"/>
  <c r="O54" i="23" s="1"/>
  <c r="D18" i="21"/>
  <c r="G18" i="21" s="1"/>
  <c r="D22" i="21"/>
  <c r="G22" i="21" s="1"/>
  <c r="D26" i="21"/>
  <c r="G26" i="21" s="1"/>
  <c r="D30" i="21"/>
  <c r="G30" i="21" s="1"/>
  <c r="D34" i="21"/>
  <c r="G34" i="21" s="1"/>
  <c r="D38" i="21"/>
  <c r="G38" i="21" s="1"/>
  <c r="D42" i="21"/>
  <c r="G42" i="21" s="1"/>
  <c r="D46" i="21"/>
  <c r="G46" i="21" s="1"/>
  <c r="D50" i="21"/>
  <c r="G50" i="21" s="1"/>
  <c r="D54" i="21"/>
  <c r="G54" i="21" s="1"/>
  <c r="D11" i="21"/>
  <c r="G11" i="21" s="1"/>
  <c r="D15" i="21"/>
  <c r="G15" i="21" s="1"/>
  <c r="D19" i="21"/>
  <c r="G19" i="21" s="1"/>
  <c r="D23" i="21"/>
  <c r="G23" i="21" s="1"/>
  <c r="D27" i="21"/>
  <c r="G27" i="21" s="1"/>
  <c r="D31" i="21"/>
  <c r="G31" i="21" s="1"/>
  <c r="D35" i="21"/>
  <c r="G35" i="21" s="1"/>
  <c r="D39" i="21"/>
  <c r="G39" i="21" s="1"/>
  <c r="D43" i="21"/>
  <c r="G43" i="21" s="1"/>
  <c r="D47" i="21"/>
  <c r="G47" i="21" s="1"/>
  <c r="D51" i="21"/>
  <c r="G51" i="21" s="1"/>
  <c r="D12" i="21"/>
  <c r="G12" i="21" s="1"/>
  <c r="D16" i="21"/>
  <c r="G16" i="21" s="1"/>
  <c r="D20" i="21"/>
  <c r="G20" i="21" s="1"/>
  <c r="D24" i="21"/>
  <c r="G24" i="21" s="1"/>
  <c r="D28" i="21"/>
  <c r="G28" i="21" s="1"/>
  <c r="D32" i="21"/>
  <c r="G32" i="21" s="1"/>
  <c r="D36" i="21"/>
  <c r="G36" i="21" s="1"/>
  <c r="D40" i="21"/>
  <c r="G40" i="21" s="1"/>
  <c r="D44" i="21"/>
  <c r="G44" i="21" s="1"/>
  <c r="D48" i="21"/>
  <c r="G48" i="21" s="1"/>
  <c r="D52" i="21"/>
  <c r="G52" i="21" s="1"/>
  <c r="D17" i="21"/>
  <c r="G17" i="21" s="1"/>
  <c r="D21" i="21"/>
  <c r="G21" i="21" s="1"/>
  <c r="D25" i="21"/>
  <c r="G25" i="21" s="1"/>
  <c r="D29" i="21"/>
  <c r="G29" i="21" s="1"/>
  <c r="D33" i="21"/>
  <c r="G33" i="21" s="1"/>
  <c r="D37" i="21"/>
  <c r="G37" i="21" s="1"/>
  <c r="D41" i="21"/>
  <c r="G41" i="21" s="1"/>
  <c r="D45" i="21"/>
  <c r="G45" i="21" s="1"/>
  <c r="D49" i="21"/>
  <c r="G49" i="21" s="1"/>
  <c r="D11" i="20"/>
  <c r="G11" i="20" s="1"/>
  <c r="D15" i="20"/>
  <c r="G15" i="20" s="1"/>
  <c r="D19" i="20"/>
  <c r="G19" i="20" s="1"/>
  <c r="D23" i="20"/>
  <c r="G23" i="20" s="1"/>
  <c r="D27" i="20"/>
  <c r="G27" i="20" s="1"/>
  <c r="D31" i="20"/>
  <c r="G31" i="20" s="1"/>
  <c r="D35" i="20"/>
  <c r="G35" i="20" s="1"/>
  <c r="D39" i="20"/>
  <c r="G39" i="20" s="1"/>
  <c r="D43" i="20"/>
  <c r="G43" i="20" s="1"/>
  <c r="D47" i="20"/>
  <c r="G47" i="20" s="1"/>
  <c r="D51" i="20"/>
  <c r="G51" i="20" s="1"/>
  <c r="D12" i="20"/>
  <c r="G12" i="20" s="1"/>
  <c r="D16" i="20"/>
  <c r="G16" i="20" s="1"/>
  <c r="D20" i="20"/>
  <c r="G20" i="20" s="1"/>
  <c r="D24" i="20"/>
  <c r="G24" i="20" s="1"/>
  <c r="D28" i="20"/>
  <c r="G28" i="20" s="1"/>
  <c r="D32" i="20"/>
  <c r="G32" i="20" s="1"/>
  <c r="D36" i="20"/>
  <c r="G36" i="20" s="1"/>
  <c r="D40" i="20"/>
  <c r="G40" i="20" s="1"/>
  <c r="D44" i="20"/>
  <c r="G44" i="20" s="1"/>
  <c r="D48" i="20"/>
  <c r="G48" i="20" s="1"/>
  <c r="D52" i="20"/>
  <c r="G52" i="20" s="1"/>
  <c r="D17" i="20"/>
  <c r="G17" i="20" s="1"/>
  <c r="D21" i="20"/>
  <c r="G21" i="20" s="1"/>
  <c r="D25" i="20"/>
  <c r="G25" i="20" s="1"/>
  <c r="D29" i="20"/>
  <c r="G29" i="20" s="1"/>
  <c r="D33" i="20"/>
  <c r="G33" i="20" s="1"/>
  <c r="D37" i="20"/>
  <c r="G37" i="20" s="1"/>
  <c r="D41" i="20"/>
  <c r="G41" i="20" s="1"/>
  <c r="D45" i="20"/>
  <c r="G45" i="20" s="1"/>
  <c r="D49" i="20"/>
  <c r="G49" i="20" s="1"/>
  <c r="D53" i="20"/>
  <c r="G53" i="20" s="1"/>
  <c r="D18" i="20"/>
  <c r="G18" i="20" s="1"/>
  <c r="D22" i="20"/>
  <c r="G22" i="20" s="1"/>
  <c r="D26" i="20"/>
  <c r="G26" i="20" s="1"/>
  <c r="D30" i="20"/>
  <c r="G30" i="20" s="1"/>
  <c r="D34" i="20"/>
  <c r="G34" i="20" s="1"/>
  <c r="D38" i="20"/>
  <c r="G38" i="20" s="1"/>
  <c r="D42" i="20"/>
  <c r="G42" i="20" s="1"/>
  <c r="D46" i="20"/>
  <c r="G46" i="20" s="1"/>
  <c r="D50" i="20"/>
  <c r="G50" i="20" s="1"/>
  <c r="D18" i="18"/>
  <c r="G18" i="18" s="1"/>
  <c r="D22" i="18"/>
  <c r="G22" i="18" s="1"/>
  <c r="D26" i="18"/>
  <c r="G26" i="18" s="1"/>
  <c r="D30" i="18"/>
  <c r="G30" i="18" s="1"/>
  <c r="D34" i="18"/>
  <c r="G34" i="18" s="1"/>
  <c r="D38" i="18"/>
  <c r="G38" i="18" s="1"/>
  <c r="D42" i="18"/>
  <c r="G42" i="18" s="1"/>
  <c r="D46" i="18"/>
  <c r="G46" i="18" s="1"/>
  <c r="D50" i="18"/>
  <c r="G50" i="18" s="1"/>
  <c r="D54" i="18"/>
  <c r="D11" i="18"/>
  <c r="G11" i="18" s="1"/>
  <c r="D15" i="18"/>
  <c r="G15" i="18" s="1"/>
  <c r="D19" i="18"/>
  <c r="G19" i="18" s="1"/>
  <c r="D23" i="18"/>
  <c r="G23" i="18" s="1"/>
  <c r="D27" i="18"/>
  <c r="G27" i="18" s="1"/>
  <c r="D31" i="18"/>
  <c r="G31" i="18" s="1"/>
  <c r="D35" i="18"/>
  <c r="G35" i="18" s="1"/>
  <c r="D39" i="18"/>
  <c r="G39" i="18" s="1"/>
  <c r="D43" i="18"/>
  <c r="G43" i="18" s="1"/>
  <c r="D47" i="18"/>
  <c r="G47" i="18" s="1"/>
  <c r="D51" i="18"/>
  <c r="G51" i="18" s="1"/>
  <c r="D16" i="18"/>
  <c r="G16" i="18" s="1"/>
  <c r="D20" i="18"/>
  <c r="G20" i="18" s="1"/>
  <c r="D24" i="18"/>
  <c r="G24" i="18" s="1"/>
  <c r="D28" i="18"/>
  <c r="G28" i="18" s="1"/>
  <c r="D32" i="18"/>
  <c r="G32" i="18" s="1"/>
  <c r="D36" i="18"/>
  <c r="G36" i="18" s="1"/>
  <c r="D40" i="18"/>
  <c r="G40" i="18" s="1"/>
  <c r="D44" i="18"/>
  <c r="G44" i="18" s="1"/>
  <c r="D48" i="18"/>
  <c r="G48" i="18" s="1"/>
  <c r="D18" i="17"/>
  <c r="G18" i="17" s="1"/>
  <c r="D22" i="17"/>
  <c r="G22" i="17" s="1"/>
  <c r="D26" i="17"/>
  <c r="G26" i="17" s="1"/>
  <c r="D30" i="17"/>
  <c r="G30" i="17" s="1"/>
  <c r="D34" i="17"/>
  <c r="G34" i="17" s="1"/>
  <c r="D38" i="17"/>
  <c r="G38" i="17" s="1"/>
  <c r="D42" i="17"/>
  <c r="G42" i="17" s="1"/>
  <c r="D46" i="17"/>
  <c r="G46" i="17" s="1"/>
  <c r="D50" i="17"/>
  <c r="G50" i="17" s="1"/>
  <c r="D11" i="17"/>
  <c r="G11" i="17" s="1"/>
  <c r="D15" i="17"/>
  <c r="G15" i="17" s="1"/>
  <c r="D19" i="17"/>
  <c r="G19" i="17" s="1"/>
  <c r="D23" i="17"/>
  <c r="G23" i="17" s="1"/>
  <c r="D27" i="17"/>
  <c r="G27" i="17" s="1"/>
  <c r="D31" i="17"/>
  <c r="G31" i="17" s="1"/>
  <c r="D35" i="17"/>
  <c r="G35" i="17" s="1"/>
  <c r="D39" i="17"/>
  <c r="G39" i="17" s="1"/>
  <c r="D43" i="17"/>
  <c r="G43" i="17" s="1"/>
  <c r="D47" i="17"/>
  <c r="G47" i="17" s="1"/>
  <c r="D51" i="17"/>
  <c r="G51" i="17" s="1"/>
  <c r="D12" i="17"/>
  <c r="G12" i="17" s="1"/>
  <c r="D16" i="17"/>
  <c r="G16" i="17" s="1"/>
  <c r="D20" i="17"/>
  <c r="G20" i="17" s="1"/>
  <c r="D24" i="17"/>
  <c r="G24" i="17" s="1"/>
  <c r="D28" i="17"/>
  <c r="G28" i="17" s="1"/>
  <c r="D32" i="17"/>
  <c r="G32" i="17" s="1"/>
  <c r="D36" i="17"/>
  <c r="G36" i="17" s="1"/>
  <c r="D40" i="17"/>
  <c r="G40" i="17" s="1"/>
  <c r="D44" i="17"/>
  <c r="G44" i="17" s="1"/>
  <c r="D48" i="17"/>
  <c r="G48" i="17" s="1"/>
  <c r="D52" i="17"/>
  <c r="G52" i="17" s="1"/>
  <c r="D17" i="17"/>
  <c r="G17" i="17" s="1"/>
  <c r="D21" i="17"/>
  <c r="G21" i="17" s="1"/>
  <c r="D25" i="17"/>
  <c r="G25" i="17" s="1"/>
  <c r="D29" i="17"/>
  <c r="G29" i="17" s="1"/>
  <c r="D33" i="17"/>
  <c r="G33" i="17" s="1"/>
  <c r="D37" i="17"/>
  <c r="G37" i="17" s="1"/>
  <c r="D41" i="17"/>
  <c r="G41" i="17" s="1"/>
  <c r="D45" i="17"/>
  <c r="G45" i="17" s="1"/>
  <c r="D49" i="17"/>
  <c r="G49" i="17" s="1"/>
  <c r="H20" i="24" l="1"/>
  <c r="K20" i="24" s="1"/>
  <c r="G20" i="24"/>
  <c r="H35" i="26"/>
  <c r="K35" i="26" s="1"/>
  <c r="G35" i="26"/>
  <c r="H42" i="28"/>
  <c r="K42" i="28" s="1"/>
  <c r="G42" i="28"/>
  <c r="L20" i="24"/>
  <c r="L16" i="24"/>
  <c r="G16" i="24"/>
  <c r="K14" i="27"/>
  <c r="O50" i="27"/>
  <c r="H22" i="28"/>
  <c r="K22" i="28" s="1"/>
  <c r="G22" i="28"/>
  <c r="L17" i="28"/>
  <c r="G17" i="28"/>
  <c r="O17" i="28"/>
  <c r="O10" i="23"/>
  <c r="O23" i="26"/>
  <c r="G32" i="27"/>
  <c r="G33" i="27"/>
  <c r="D11" i="16"/>
  <c r="D14" i="16"/>
  <c r="D17" i="16"/>
  <c r="D18" i="16"/>
  <c r="D15" i="16"/>
  <c r="D19" i="16"/>
  <c r="D12" i="16"/>
  <c r="D16" i="16"/>
  <c r="O43" i="26"/>
  <c r="K50" i="27"/>
  <c r="H26" i="28"/>
  <c r="K26" i="28" s="1"/>
  <c r="G26" i="28"/>
  <c r="O16" i="25"/>
  <c r="L49" i="24"/>
  <c r="G49" i="24"/>
  <c r="L12" i="24"/>
  <c r="G12" i="24"/>
  <c r="O31" i="26"/>
  <c r="H21" i="26"/>
  <c r="K21" i="26" s="1"/>
  <c r="G21" i="26"/>
  <c r="L43" i="26"/>
  <c r="G43" i="26"/>
  <c r="O32" i="27"/>
  <c r="K15" i="27"/>
  <c r="K32" i="27"/>
  <c r="L26" i="28"/>
  <c r="O27" i="28"/>
  <c r="O33" i="28"/>
  <c r="O44" i="28"/>
  <c r="H50" i="28"/>
  <c r="K50" i="28" s="1"/>
  <c r="G50" i="28"/>
  <c r="H34" i="28"/>
  <c r="K34" i="28" s="1"/>
  <c r="G34" i="28"/>
  <c r="O14" i="23"/>
  <c r="O25" i="28"/>
  <c r="O17" i="26"/>
  <c r="H32" i="28"/>
  <c r="K32" i="28" s="1"/>
  <c r="G32" i="28"/>
  <c r="L20" i="26"/>
  <c r="O20" i="26" s="1"/>
  <c r="G20" i="26"/>
  <c r="H20" i="26"/>
  <c r="K20" i="26" s="1"/>
  <c r="G50" i="27"/>
  <c r="L51" i="26"/>
  <c r="G51" i="26"/>
  <c r="O46" i="27"/>
  <c r="K53" i="27"/>
  <c r="O16" i="27"/>
  <c r="O26" i="28"/>
  <c r="K12" i="23"/>
  <c r="O51" i="26"/>
  <c r="O14" i="26"/>
  <c r="O51" i="27"/>
  <c r="O22" i="27"/>
  <c r="O17" i="27"/>
  <c r="O20" i="27"/>
  <c r="O11" i="28"/>
  <c r="H17" i="28"/>
  <c r="K17" i="28" s="1"/>
  <c r="H30" i="28"/>
  <c r="K30" i="28" s="1"/>
  <c r="G30" i="28"/>
  <c r="H25" i="28"/>
  <c r="K25" i="28" s="1"/>
  <c r="G25" i="28"/>
  <c r="O50" i="28"/>
  <c r="K14" i="23"/>
  <c r="O11" i="25"/>
  <c r="O27" i="26"/>
  <c r="L20" i="28"/>
  <c r="O20" i="28" s="1"/>
  <c r="G20" i="28"/>
  <c r="H20" i="28"/>
  <c r="K20" i="28" s="1"/>
  <c r="H16" i="28"/>
  <c r="K16" i="28" s="1"/>
  <c r="G16" i="28"/>
  <c r="G25" i="27"/>
  <c r="H16" i="26"/>
  <c r="K16" i="26" s="1"/>
  <c r="G16" i="26"/>
  <c r="L16" i="26"/>
  <c r="O16" i="26" s="1"/>
  <c r="E13" i="28"/>
  <c r="M12" i="28"/>
  <c r="H19" i="28"/>
  <c r="K19" i="28" s="1"/>
  <c r="L19" i="28"/>
  <c r="O19" i="28" s="1"/>
  <c r="H15" i="28"/>
  <c r="K15" i="28" s="1"/>
  <c r="L15" i="28"/>
  <c r="O15" i="28" s="1"/>
  <c r="L42" i="28"/>
  <c r="O42" i="28" s="1"/>
  <c r="H27" i="28"/>
  <c r="K27" i="28" s="1"/>
  <c r="L27" i="28"/>
  <c r="H49" i="28"/>
  <c r="K49" i="28" s="1"/>
  <c r="L49" i="28"/>
  <c r="O49" i="28" s="1"/>
  <c r="L46" i="28"/>
  <c r="O46" i="28" s="1"/>
  <c r="H46" i="28"/>
  <c r="K46" i="28" s="1"/>
  <c r="H23" i="28"/>
  <c r="K23" i="28" s="1"/>
  <c r="L23" i="28"/>
  <c r="O23" i="28" s="1"/>
  <c r="L39" i="28"/>
  <c r="O39" i="28" s="1"/>
  <c r="H39" i="28"/>
  <c r="K39" i="28" s="1"/>
  <c r="H29" i="28"/>
  <c r="K29" i="28" s="1"/>
  <c r="L29" i="28"/>
  <c r="O29" i="28" s="1"/>
  <c r="H45" i="28"/>
  <c r="K45" i="28" s="1"/>
  <c r="L45" i="28"/>
  <c r="O45" i="28" s="1"/>
  <c r="H40" i="28"/>
  <c r="K40" i="28" s="1"/>
  <c r="L40" i="28"/>
  <c r="O40" i="28" s="1"/>
  <c r="H13" i="28"/>
  <c r="K13" i="28" s="1"/>
  <c r="L13" i="28"/>
  <c r="O13" i="28" s="1"/>
  <c r="H33" i="28"/>
  <c r="K33" i="28" s="1"/>
  <c r="L33" i="28"/>
  <c r="L38" i="28"/>
  <c r="O38" i="28" s="1"/>
  <c r="H38" i="28"/>
  <c r="K38" i="28" s="1"/>
  <c r="L18" i="28"/>
  <c r="O18" i="28" s="1"/>
  <c r="H18" i="28"/>
  <c r="K18" i="28" s="1"/>
  <c r="H31" i="28"/>
  <c r="K31" i="28" s="1"/>
  <c r="L31" i="28"/>
  <c r="O31" i="28" s="1"/>
  <c r="L47" i="28"/>
  <c r="O47" i="28" s="1"/>
  <c r="H47" i="28"/>
  <c r="K47" i="28" s="1"/>
  <c r="H37" i="28"/>
  <c r="K37" i="28" s="1"/>
  <c r="L37" i="28"/>
  <c r="O37" i="28" s="1"/>
  <c r="H53" i="28"/>
  <c r="K53" i="28" s="1"/>
  <c r="L53" i="28"/>
  <c r="O53" i="28" s="1"/>
  <c r="H48" i="28"/>
  <c r="K48" i="28" s="1"/>
  <c r="L48" i="28"/>
  <c r="O48" i="28" s="1"/>
  <c r="L43" i="28"/>
  <c r="O43" i="28" s="1"/>
  <c r="H43" i="28"/>
  <c r="K43" i="28" s="1"/>
  <c r="H44" i="28"/>
  <c r="K44" i="28" s="1"/>
  <c r="L44" i="28"/>
  <c r="L12" i="28"/>
  <c r="O12" i="28" s="1"/>
  <c r="H12" i="28"/>
  <c r="K12" i="28" s="1"/>
  <c r="L54" i="28"/>
  <c r="O54" i="28" s="1"/>
  <c r="H54" i="28"/>
  <c r="K54" i="28" s="1"/>
  <c r="H28" i="28"/>
  <c r="K28" i="28" s="1"/>
  <c r="L28" i="28"/>
  <c r="O28" i="28" s="1"/>
  <c r="L21" i="28"/>
  <c r="O21" i="28" s="1"/>
  <c r="H21" i="28"/>
  <c r="K21" i="28" s="1"/>
  <c r="H35" i="28"/>
  <c r="K35" i="28" s="1"/>
  <c r="L35" i="28"/>
  <c r="O35" i="28" s="1"/>
  <c r="L51" i="28"/>
  <c r="O51" i="28" s="1"/>
  <c r="H51" i="28"/>
  <c r="K51" i="28" s="1"/>
  <c r="H41" i="28"/>
  <c r="K41" i="28" s="1"/>
  <c r="L41" i="28"/>
  <c r="O41" i="28" s="1"/>
  <c r="H36" i="28"/>
  <c r="K36" i="28" s="1"/>
  <c r="L36" i="28"/>
  <c r="O36" i="28" s="1"/>
  <c r="H52" i="28"/>
  <c r="K52" i="28" s="1"/>
  <c r="L52" i="28"/>
  <c r="O52" i="28" s="1"/>
  <c r="E13" i="27"/>
  <c r="M12" i="27"/>
  <c r="L15" i="27"/>
  <c r="O15" i="27" s="1"/>
  <c r="H15" i="27"/>
  <c r="L11" i="27"/>
  <c r="O11" i="27" s="1"/>
  <c r="H11" i="27"/>
  <c r="K11" i="27" s="1"/>
  <c r="H33" i="27"/>
  <c r="K33" i="27" s="1"/>
  <c r="L39" i="27"/>
  <c r="O39" i="27" s="1"/>
  <c r="H39" i="27"/>
  <c r="K39" i="27" s="1"/>
  <c r="H48" i="27"/>
  <c r="K48" i="27" s="1"/>
  <c r="L48" i="27"/>
  <c r="O48" i="27" s="1"/>
  <c r="L26" i="27"/>
  <c r="O26" i="27" s="1"/>
  <c r="H26" i="27"/>
  <c r="K26" i="27" s="1"/>
  <c r="H28" i="27"/>
  <c r="K28" i="27" s="1"/>
  <c r="L28" i="27"/>
  <c r="O28" i="27" s="1"/>
  <c r="L35" i="27"/>
  <c r="O35" i="27" s="1"/>
  <c r="H35" i="27"/>
  <c r="K35" i="27" s="1"/>
  <c r="L51" i="27"/>
  <c r="H51" i="27"/>
  <c r="K51" i="27" s="1"/>
  <c r="H49" i="27"/>
  <c r="K49" i="27" s="1"/>
  <c r="L49" i="27"/>
  <c r="O49" i="27" s="1"/>
  <c r="H44" i="27"/>
  <c r="K44" i="27" s="1"/>
  <c r="L44" i="27"/>
  <c r="O44" i="27" s="1"/>
  <c r="H19" i="27"/>
  <c r="K19" i="27" s="1"/>
  <c r="L19" i="27"/>
  <c r="O19" i="27" s="1"/>
  <c r="L54" i="27"/>
  <c r="H54" i="27"/>
  <c r="K54" i="27" s="1"/>
  <c r="L38" i="27"/>
  <c r="O38" i="27" s="1"/>
  <c r="H38" i="27"/>
  <c r="K38" i="27" s="1"/>
  <c r="L30" i="27"/>
  <c r="O30" i="27" s="1"/>
  <c r="H30" i="27"/>
  <c r="K30" i="27" s="1"/>
  <c r="L22" i="27"/>
  <c r="H22" i="27"/>
  <c r="K22" i="27" s="1"/>
  <c r="H23" i="27"/>
  <c r="K23" i="27" s="1"/>
  <c r="L23" i="27"/>
  <c r="O23" i="27" s="1"/>
  <c r="H53" i="27"/>
  <c r="L53" i="27"/>
  <c r="O53" i="27" s="1"/>
  <c r="H21" i="27"/>
  <c r="K21" i="27" s="1"/>
  <c r="L21" i="27"/>
  <c r="O21" i="27" s="1"/>
  <c r="H27" i="27"/>
  <c r="K27" i="27" s="1"/>
  <c r="L27" i="27"/>
  <c r="O27" i="27" s="1"/>
  <c r="L43" i="27"/>
  <c r="O43" i="27" s="1"/>
  <c r="H43" i="27"/>
  <c r="K43" i="27" s="1"/>
  <c r="H41" i="27"/>
  <c r="K41" i="27" s="1"/>
  <c r="L41" i="27"/>
  <c r="O41" i="27" s="1"/>
  <c r="H36" i="27"/>
  <c r="K36" i="27" s="1"/>
  <c r="L36" i="27"/>
  <c r="O36" i="27" s="1"/>
  <c r="H52" i="27"/>
  <c r="K52" i="27" s="1"/>
  <c r="L52" i="27"/>
  <c r="O52" i="27" s="1"/>
  <c r="L34" i="27"/>
  <c r="O34" i="27" s="1"/>
  <c r="H34" i="27"/>
  <c r="K34" i="27" s="1"/>
  <c r="L46" i="27"/>
  <c r="H46" i="27"/>
  <c r="K46" i="27" s="1"/>
  <c r="L17" i="27"/>
  <c r="H17" i="27"/>
  <c r="K17" i="27" s="1"/>
  <c r="H18" i="27"/>
  <c r="K18" i="27" s="1"/>
  <c r="L18" i="27"/>
  <c r="O18" i="27" s="1"/>
  <c r="H37" i="27"/>
  <c r="K37" i="27" s="1"/>
  <c r="L37" i="27"/>
  <c r="O37" i="27" s="1"/>
  <c r="H29" i="27"/>
  <c r="K29" i="27" s="1"/>
  <c r="L29" i="27"/>
  <c r="O29" i="27" s="1"/>
  <c r="H31" i="27"/>
  <c r="K31" i="27" s="1"/>
  <c r="L31" i="27"/>
  <c r="O31" i="27" s="1"/>
  <c r="L47" i="27"/>
  <c r="O47" i="27" s="1"/>
  <c r="H47" i="27"/>
  <c r="K47" i="27" s="1"/>
  <c r="H45" i="27"/>
  <c r="K45" i="27" s="1"/>
  <c r="L45" i="27"/>
  <c r="O45" i="27" s="1"/>
  <c r="H40" i="27"/>
  <c r="K40" i="27" s="1"/>
  <c r="L40" i="27"/>
  <c r="O40" i="27" s="1"/>
  <c r="L42" i="27"/>
  <c r="O42" i="27" s="1"/>
  <c r="H42" i="27"/>
  <c r="K42" i="27" s="1"/>
  <c r="L35" i="26"/>
  <c r="O35" i="26" s="1"/>
  <c r="L21" i="26"/>
  <c r="O21" i="26" s="1"/>
  <c r="H51" i="26"/>
  <c r="K51" i="26" s="1"/>
  <c r="H29" i="26"/>
  <c r="K29" i="26" s="1"/>
  <c r="L29" i="26"/>
  <c r="O29" i="26" s="1"/>
  <c r="H28" i="26"/>
  <c r="K28" i="26" s="1"/>
  <c r="L28" i="26"/>
  <c r="O28" i="26" s="1"/>
  <c r="H46" i="26"/>
  <c r="K46" i="26" s="1"/>
  <c r="L46" i="26"/>
  <c r="O46" i="26" s="1"/>
  <c r="L30" i="26"/>
  <c r="O30" i="26" s="1"/>
  <c r="H30" i="26"/>
  <c r="K30" i="26" s="1"/>
  <c r="H18" i="26"/>
  <c r="K18" i="26" s="1"/>
  <c r="L18" i="26"/>
  <c r="O18" i="26" s="1"/>
  <c r="H49" i="26"/>
  <c r="K49" i="26" s="1"/>
  <c r="L49" i="26"/>
  <c r="O49" i="26" s="1"/>
  <c r="H48" i="26"/>
  <c r="K48" i="26" s="1"/>
  <c r="L48" i="26"/>
  <c r="O48" i="26" s="1"/>
  <c r="L26" i="26"/>
  <c r="O26" i="26" s="1"/>
  <c r="H26" i="26"/>
  <c r="K26" i="26" s="1"/>
  <c r="H11" i="26"/>
  <c r="K11" i="26" s="1"/>
  <c r="L11" i="26"/>
  <c r="O11" i="26" s="1"/>
  <c r="H37" i="26"/>
  <c r="K37" i="26" s="1"/>
  <c r="L37" i="26"/>
  <c r="O37" i="26" s="1"/>
  <c r="H53" i="26"/>
  <c r="K53" i="26" s="1"/>
  <c r="L53" i="26"/>
  <c r="O53" i="26" s="1"/>
  <c r="H36" i="26"/>
  <c r="K36" i="26" s="1"/>
  <c r="L36" i="26"/>
  <c r="O36" i="26" s="1"/>
  <c r="H52" i="26"/>
  <c r="K52" i="26" s="1"/>
  <c r="L52" i="26"/>
  <c r="O52" i="26" s="1"/>
  <c r="H38" i="26"/>
  <c r="K38" i="26" s="1"/>
  <c r="L38" i="26"/>
  <c r="O38" i="26" s="1"/>
  <c r="L22" i="26"/>
  <c r="O22" i="26" s="1"/>
  <c r="H22" i="26"/>
  <c r="K22" i="26" s="1"/>
  <c r="H45" i="26"/>
  <c r="K45" i="26" s="1"/>
  <c r="L45" i="26"/>
  <c r="O45" i="26" s="1"/>
  <c r="H44" i="26"/>
  <c r="K44" i="26" s="1"/>
  <c r="L44" i="26"/>
  <c r="O44" i="26" s="1"/>
  <c r="H15" i="26"/>
  <c r="K15" i="26" s="1"/>
  <c r="L15" i="26"/>
  <c r="O15" i="26" s="1"/>
  <c r="L12" i="26"/>
  <c r="O12" i="26" s="1"/>
  <c r="H12" i="26"/>
  <c r="K12" i="26" s="1"/>
  <c r="H33" i="26"/>
  <c r="K33" i="26" s="1"/>
  <c r="L33" i="26"/>
  <c r="O33" i="26" s="1"/>
  <c r="H32" i="26"/>
  <c r="K32" i="26" s="1"/>
  <c r="L32" i="26"/>
  <c r="O32" i="26" s="1"/>
  <c r="H42" i="26"/>
  <c r="K42" i="26" s="1"/>
  <c r="L42" i="26"/>
  <c r="O42" i="26" s="1"/>
  <c r="L13" i="26"/>
  <c r="O13" i="26" s="1"/>
  <c r="H13" i="26"/>
  <c r="K13" i="26" s="1"/>
  <c r="H25" i="26"/>
  <c r="K25" i="26" s="1"/>
  <c r="L25" i="26"/>
  <c r="O25" i="26" s="1"/>
  <c r="H41" i="26"/>
  <c r="K41" i="26" s="1"/>
  <c r="L41" i="26"/>
  <c r="O41" i="26" s="1"/>
  <c r="H24" i="26"/>
  <c r="K24" i="26" s="1"/>
  <c r="L24" i="26"/>
  <c r="O24" i="26" s="1"/>
  <c r="H40" i="26"/>
  <c r="K40" i="26" s="1"/>
  <c r="L40" i="26"/>
  <c r="O40" i="26" s="1"/>
  <c r="L50" i="26"/>
  <c r="O50" i="26" s="1"/>
  <c r="H50" i="26"/>
  <c r="K50" i="26" s="1"/>
  <c r="L34" i="26"/>
  <c r="O34" i="26" s="1"/>
  <c r="H34" i="26"/>
  <c r="K34" i="26" s="1"/>
  <c r="H19" i="26"/>
  <c r="K19" i="26" s="1"/>
  <c r="L19" i="26"/>
  <c r="O19" i="26" s="1"/>
  <c r="M12" i="26"/>
  <c r="L11" i="25"/>
  <c r="H11" i="25"/>
  <c r="K11" i="25" s="1"/>
  <c r="H17" i="25"/>
  <c r="K17" i="25" s="1"/>
  <c r="L17" i="25"/>
  <c r="O17" i="25" s="1"/>
  <c r="L47" i="25"/>
  <c r="O47" i="25" s="1"/>
  <c r="H47" i="25"/>
  <c r="K47" i="25" s="1"/>
  <c r="L30" i="25"/>
  <c r="O30" i="25" s="1"/>
  <c r="H30" i="25"/>
  <c r="K30" i="25" s="1"/>
  <c r="H29" i="25"/>
  <c r="K29" i="25" s="1"/>
  <c r="L29" i="25"/>
  <c r="O29" i="25" s="1"/>
  <c r="H28" i="25"/>
  <c r="K28" i="25" s="1"/>
  <c r="L28" i="25"/>
  <c r="O28" i="25" s="1"/>
  <c r="L51" i="25"/>
  <c r="O51" i="25" s="1"/>
  <c r="H51" i="25"/>
  <c r="K51" i="25" s="1"/>
  <c r="L34" i="25"/>
  <c r="O34" i="25" s="1"/>
  <c r="H34" i="25"/>
  <c r="K34" i="25" s="1"/>
  <c r="H33" i="25"/>
  <c r="K33" i="25" s="1"/>
  <c r="L33" i="25"/>
  <c r="O33" i="25" s="1"/>
  <c r="L23" i="25"/>
  <c r="O23" i="25" s="1"/>
  <c r="H23" i="25"/>
  <c r="K23" i="25" s="1"/>
  <c r="L39" i="25"/>
  <c r="O39" i="25" s="1"/>
  <c r="H39" i="25"/>
  <c r="K39" i="25" s="1"/>
  <c r="L22" i="25"/>
  <c r="O22" i="25" s="1"/>
  <c r="H22" i="25"/>
  <c r="K22" i="25" s="1"/>
  <c r="L38" i="25"/>
  <c r="O38" i="25" s="1"/>
  <c r="H38" i="25"/>
  <c r="K38" i="25" s="1"/>
  <c r="L54" i="25"/>
  <c r="H54" i="25"/>
  <c r="K54" i="25" s="1"/>
  <c r="H37" i="25"/>
  <c r="K37" i="25" s="1"/>
  <c r="L37" i="25"/>
  <c r="O37" i="25" s="1"/>
  <c r="H53" i="25"/>
  <c r="K53" i="25" s="1"/>
  <c r="L53" i="25"/>
  <c r="O53" i="25" s="1"/>
  <c r="H36" i="25"/>
  <c r="K36" i="25" s="1"/>
  <c r="L36" i="25"/>
  <c r="O36" i="25" s="1"/>
  <c r="H52" i="25"/>
  <c r="K52" i="25" s="1"/>
  <c r="L52" i="25"/>
  <c r="O52" i="25" s="1"/>
  <c r="L31" i="25"/>
  <c r="O31" i="25" s="1"/>
  <c r="H31" i="25"/>
  <c r="K31" i="25" s="1"/>
  <c r="H15" i="25"/>
  <c r="K15" i="25" s="1"/>
  <c r="L15" i="25"/>
  <c r="O15" i="25" s="1"/>
  <c r="L46" i="25"/>
  <c r="O46" i="25" s="1"/>
  <c r="H46" i="25"/>
  <c r="K46" i="25" s="1"/>
  <c r="H45" i="25"/>
  <c r="K45" i="25" s="1"/>
  <c r="L45" i="25"/>
  <c r="O45" i="25" s="1"/>
  <c r="H44" i="25"/>
  <c r="K44" i="25" s="1"/>
  <c r="L44" i="25"/>
  <c r="O44" i="25" s="1"/>
  <c r="L20" i="25"/>
  <c r="O20" i="25" s="1"/>
  <c r="H20" i="25"/>
  <c r="K20" i="25" s="1"/>
  <c r="H21" i="25"/>
  <c r="K21" i="25" s="1"/>
  <c r="L21" i="25"/>
  <c r="O21" i="25" s="1"/>
  <c r="L35" i="25"/>
  <c r="O35" i="25" s="1"/>
  <c r="H35" i="25"/>
  <c r="K35" i="25" s="1"/>
  <c r="H19" i="25"/>
  <c r="K19" i="25" s="1"/>
  <c r="L19" i="25"/>
  <c r="O19" i="25" s="1"/>
  <c r="L50" i="25"/>
  <c r="O50" i="25" s="1"/>
  <c r="H50" i="25"/>
  <c r="K50" i="25" s="1"/>
  <c r="H49" i="25"/>
  <c r="K49" i="25" s="1"/>
  <c r="L49" i="25"/>
  <c r="O49" i="25" s="1"/>
  <c r="H32" i="25"/>
  <c r="K32" i="25" s="1"/>
  <c r="L32" i="25"/>
  <c r="O32" i="25" s="1"/>
  <c r="H48" i="25"/>
  <c r="K48" i="25" s="1"/>
  <c r="L48" i="25"/>
  <c r="O48" i="25" s="1"/>
  <c r="L18" i="25"/>
  <c r="O18" i="25" s="1"/>
  <c r="H18" i="25"/>
  <c r="K18" i="25" s="1"/>
  <c r="L27" i="25"/>
  <c r="O27" i="25" s="1"/>
  <c r="H27" i="25"/>
  <c r="K27" i="25" s="1"/>
  <c r="L43" i="25"/>
  <c r="O43" i="25" s="1"/>
  <c r="H43" i="25"/>
  <c r="K43" i="25" s="1"/>
  <c r="L26" i="25"/>
  <c r="O26" i="25" s="1"/>
  <c r="H26" i="25"/>
  <c r="K26" i="25" s="1"/>
  <c r="L42" i="25"/>
  <c r="O42" i="25" s="1"/>
  <c r="H42" i="25"/>
  <c r="K42" i="25" s="1"/>
  <c r="H25" i="25"/>
  <c r="K25" i="25" s="1"/>
  <c r="L25" i="25"/>
  <c r="O25" i="25" s="1"/>
  <c r="H41" i="25"/>
  <c r="K41" i="25" s="1"/>
  <c r="L41" i="25"/>
  <c r="O41" i="25" s="1"/>
  <c r="H24" i="25"/>
  <c r="K24" i="25" s="1"/>
  <c r="L24" i="25"/>
  <c r="O24" i="25" s="1"/>
  <c r="H40" i="25"/>
  <c r="K40" i="25" s="1"/>
  <c r="L40" i="25"/>
  <c r="O40" i="25" s="1"/>
  <c r="M12" i="25"/>
  <c r="H49" i="24"/>
  <c r="K49" i="24" s="1"/>
  <c r="O11" i="24"/>
  <c r="H12" i="24"/>
  <c r="K12" i="24" s="1"/>
  <c r="L11" i="24"/>
  <c r="H11" i="24"/>
  <c r="K11" i="24" s="1"/>
  <c r="L51" i="24"/>
  <c r="H51" i="24"/>
  <c r="K51" i="24" s="1"/>
  <c r="H32" i="24"/>
  <c r="K32" i="24" s="1"/>
  <c r="L32" i="24"/>
  <c r="L23" i="24"/>
  <c r="H23" i="24"/>
  <c r="K23" i="24" s="1"/>
  <c r="H22" i="24"/>
  <c r="K22" i="24" s="1"/>
  <c r="L22" i="24"/>
  <c r="H54" i="24"/>
  <c r="K54" i="24" s="1"/>
  <c r="L54" i="24"/>
  <c r="L27" i="24"/>
  <c r="H27" i="24"/>
  <c r="K27" i="24" s="1"/>
  <c r="L43" i="24"/>
  <c r="H43" i="24"/>
  <c r="K43" i="24" s="1"/>
  <c r="H42" i="24"/>
  <c r="K42" i="24" s="1"/>
  <c r="L42" i="24"/>
  <c r="O42" i="24" s="1"/>
  <c r="H24" i="24"/>
  <c r="K24" i="24" s="1"/>
  <c r="L24" i="24"/>
  <c r="L41" i="24"/>
  <c r="H41" i="24"/>
  <c r="K41" i="24" s="1"/>
  <c r="H19" i="24"/>
  <c r="K19" i="24" s="1"/>
  <c r="L19" i="24"/>
  <c r="L31" i="24"/>
  <c r="H31" i="24"/>
  <c r="K31" i="24" s="1"/>
  <c r="L47" i="24"/>
  <c r="H47" i="24"/>
  <c r="K47" i="24" s="1"/>
  <c r="H30" i="24"/>
  <c r="K30" i="24" s="1"/>
  <c r="L30" i="24"/>
  <c r="H46" i="24"/>
  <c r="K46" i="24" s="1"/>
  <c r="L46" i="24"/>
  <c r="H28" i="24"/>
  <c r="K28" i="24" s="1"/>
  <c r="L28" i="24"/>
  <c r="H44" i="24"/>
  <c r="K44" i="24" s="1"/>
  <c r="L44" i="24"/>
  <c r="L45" i="24"/>
  <c r="H45" i="24"/>
  <c r="K45" i="24" s="1"/>
  <c r="L29" i="24"/>
  <c r="H29" i="24"/>
  <c r="K29" i="24" s="1"/>
  <c r="H34" i="24"/>
  <c r="K34" i="24" s="1"/>
  <c r="L34" i="24"/>
  <c r="H48" i="24"/>
  <c r="K48" i="24" s="1"/>
  <c r="L48" i="24"/>
  <c r="H18" i="24"/>
  <c r="K18" i="24" s="1"/>
  <c r="L18" i="24"/>
  <c r="O18" i="24" s="1"/>
  <c r="L39" i="24"/>
  <c r="H39" i="24"/>
  <c r="K39" i="24" s="1"/>
  <c r="H38" i="24"/>
  <c r="K38" i="24" s="1"/>
  <c r="L38" i="24"/>
  <c r="H36" i="24"/>
  <c r="K36" i="24" s="1"/>
  <c r="L36" i="24"/>
  <c r="H52" i="24"/>
  <c r="K52" i="24" s="1"/>
  <c r="L52" i="24"/>
  <c r="H15" i="24"/>
  <c r="K15" i="24" s="1"/>
  <c r="L15" i="24"/>
  <c r="M12" i="24"/>
  <c r="O12" i="24" s="1"/>
  <c r="L37" i="24"/>
  <c r="H37" i="24"/>
  <c r="K37" i="24" s="1"/>
  <c r="L21" i="24"/>
  <c r="H21" i="24"/>
  <c r="K21" i="24" s="1"/>
  <c r="L35" i="24"/>
  <c r="H35" i="24"/>
  <c r="K35" i="24" s="1"/>
  <c r="H50" i="24"/>
  <c r="K50" i="24" s="1"/>
  <c r="L50" i="24"/>
  <c r="L33" i="24"/>
  <c r="H33" i="24"/>
  <c r="K33" i="24" s="1"/>
  <c r="H26" i="24"/>
  <c r="K26" i="24" s="1"/>
  <c r="L26" i="24"/>
  <c r="H40" i="24"/>
  <c r="K40" i="24" s="1"/>
  <c r="L40" i="24"/>
  <c r="L25" i="24"/>
  <c r="H25" i="24"/>
  <c r="K25" i="24" s="1"/>
  <c r="L53" i="24"/>
  <c r="H53" i="24"/>
  <c r="K53" i="24" s="1"/>
  <c r="L17" i="24"/>
  <c r="H17" i="24"/>
  <c r="K17" i="24" s="1"/>
  <c r="L42" i="23"/>
  <c r="O42" i="23" s="1"/>
  <c r="H42" i="23"/>
  <c r="K42" i="23" s="1"/>
  <c r="L39" i="23"/>
  <c r="O39" i="23" s="1"/>
  <c r="H39" i="23"/>
  <c r="K39" i="23" s="1"/>
  <c r="H24" i="23"/>
  <c r="K24" i="23" s="1"/>
  <c r="L24" i="23"/>
  <c r="O24" i="23" s="1"/>
  <c r="H17" i="23"/>
  <c r="K17" i="23" s="1"/>
  <c r="L17" i="23"/>
  <c r="O17" i="23" s="1"/>
  <c r="H29" i="23"/>
  <c r="K29" i="23" s="1"/>
  <c r="L29" i="23"/>
  <c r="O29" i="23" s="1"/>
  <c r="H28" i="23"/>
  <c r="K28" i="23" s="1"/>
  <c r="L28" i="23"/>
  <c r="O28" i="23" s="1"/>
  <c r="L46" i="23"/>
  <c r="O46" i="23" s="1"/>
  <c r="H46" i="23"/>
  <c r="K46" i="23" s="1"/>
  <c r="H16" i="23"/>
  <c r="K16" i="23" s="1"/>
  <c r="L16" i="23"/>
  <c r="O16" i="23" s="1"/>
  <c r="L34" i="23"/>
  <c r="O34" i="23" s="1"/>
  <c r="H34" i="23"/>
  <c r="K34" i="23" s="1"/>
  <c r="H13" i="23"/>
  <c r="K13" i="23" s="1"/>
  <c r="L13" i="23"/>
  <c r="O13" i="23" s="1"/>
  <c r="L31" i="23"/>
  <c r="O31" i="23" s="1"/>
  <c r="H31" i="23"/>
  <c r="K31" i="23" s="1"/>
  <c r="H33" i="23"/>
  <c r="K33" i="23" s="1"/>
  <c r="L33" i="23"/>
  <c r="O33" i="23" s="1"/>
  <c r="H49" i="23"/>
  <c r="K49" i="23" s="1"/>
  <c r="L49" i="23"/>
  <c r="O49" i="23" s="1"/>
  <c r="H48" i="23"/>
  <c r="K48" i="23" s="1"/>
  <c r="L48" i="23"/>
  <c r="O48" i="23" s="1"/>
  <c r="L19" i="23"/>
  <c r="O19" i="23" s="1"/>
  <c r="H19" i="23"/>
  <c r="K19" i="23" s="1"/>
  <c r="H20" i="23"/>
  <c r="K20" i="23" s="1"/>
  <c r="L20" i="23"/>
  <c r="O20" i="23" s="1"/>
  <c r="L50" i="23"/>
  <c r="O50" i="23" s="1"/>
  <c r="H50" i="23"/>
  <c r="K50" i="23" s="1"/>
  <c r="L26" i="23"/>
  <c r="O26" i="23" s="1"/>
  <c r="H26" i="23"/>
  <c r="K26" i="23" s="1"/>
  <c r="L18" i="23"/>
  <c r="O18" i="23" s="1"/>
  <c r="H18" i="23"/>
  <c r="K18" i="23" s="1"/>
  <c r="L35" i="23"/>
  <c r="O35" i="23" s="1"/>
  <c r="H35" i="23"/>
  <c r="K35" i="23" s="1"/>
  <c r="L51" i="23"/>
  <c r="O51" i="23" s="1"/>
  <c r="H51" i="23"/>
  <c r="K51" i="23" s="1"/>
  <c r="H37" i="23"/>
  <c r="K37" i="23" s="1"/>
  <c r="L37" i="23"/>
  <c r="O37" i="23" s="1"/>
  <c r="H53" i="23"/>
  <c r="K53" i="23" s="1"/>
  <c r="L53" i="23"/>
  <c r="O53" i="23" s="1"/>
  <c r="H36" i="23"/>
  <c r="K36" i="23" s="1"/>
  <c r="L36" i="23"/>
  <c r="O36" i="23" s="1"/>
  <c r="H52" i="23"/>
  <c r="K52" i="23" s="1"/>
  <c r="L52" i="23"/>
  <c r="O52" i="23" s="1"/>
  <c r="L38" i="23"/>
  <c r="O38" i="23" s="1"/>
  <c r="H38" i="23"/>
  <c r="K38" i="23" s="1"/>
  <c r="L22" i="23"/>
  <c r="O22" i="23" s="1"/>
  <c r="H22" i="23"/>
  <c r="K22" i="23" s="1"/>
  <c r="L23" i="23"/>
  <c r="O23" i="23" s="1"/>
  <c r="H23" i="23"/>
  <c r="K23" i="23" s="1"/>
  <c r="H41" i="23"/>
  <c r="K41" i="23" s="1"/>
  <c r="L41" i="23"/>
  <c r="O41" i="23" s="1"/>
  <c r="L43" i="23"/>
  <c r="O43" i="23" s="1"/>
  <c r="H43" i="23"/>
  <c r="K43" i="23" s="1"/>
  <c r="H44" i="23"/>
  <c r="K44" i="23" s="1"/>
  <c r="L44" i="23"/>
  <c r="O44" i="23" s="1"/>
  <c r="L30" i="23"/>
  <c r="O30" i="23" s="1"/>
  <c r="H30" i="23"/>
  <c r="K30" i="23" s="1"/>
  <c r="L15" i="23"/>
  <c r="O15" i="23" s="1"/>
  <c r="H15" i="23"/>
  <c r="K15" i="23" s="1"/>
  <c r="H21" i="23"/>
  <c r="K21" i="23" s="1"/>
  <c r="L21" i="23"/>
  <c r="O21" i="23" s="1"/>
  <c r="H25" i="23"/>
  <c r="K25" i="23" s="1"/>
  <c r="L25" i="23"/>
  <c r="O25" i="23" s="1"/>
  <c r="H40" i="23"/>
  <c r="K40" i="23" s="1"/>
  <c r="L40" i="23"/>
  <c r="O40" i="23" s="1"/>
  <c r="L27" i="23"/>
  <c r="O27" i="23" s="1"/>
  <c r="H27" i="23"/>
  <c r="K27" i="23" s="1"/>
  <c r="H45" i="23"/>
  <c r="K45" i="23" s="1"/>
  <c r="L45" i="23"/>
  <c r="O45" i="23" s="1"/>
  <c r="L47" i="23"/>
  <c r="O47" i="23" s="1"/>
  <c r="H47" i="23"/>
  <c r="K47" i="23" s="1"/>
  <c r="H32" i="23"/>
  <c r="K32" i="23" s="1"/>
  <c r="L32" i="23"/>
  <c r="O32" i="23" s="1"/>
  <c r="L11" i="23"/>
  <c r="O11" i="23" s="1"/>
  <c r="H11" i="23"/>
  <c r="K11" i="23" s="1"/>
  <c r="M13" i="23"/>
  <c r="E14" i="23"/>
  <c r="E14" i="28" l="1"/>
  <c r="M13" i="28"/>
  <c r="E14" i="27"/>
  <c r="M13" i="27"/>
  <c r="M13" i="26"/>
  <c r="M13" i="25"/>
  <c r="M13" i="24"/>
  <c r="O13" i="24" s="1"/>
  <c r="M14" i="23"/>
  <c r="E15" i="23"/>
  <c r="E15" i="28" l="1"/>
  <c r="M14" i="28"/>
  <c r="E15" i="27"/>
  <c r="M14" i="27"/>
  <c r="M14" i="26"/>
  <c r="M14" i="25"/>
  <c r="M14" i="24"/>
  <c r="O14" i="24" s="1"/>
  <c r="M15" i="23"/>
  <c r="E16" i="23"/>
  <c r="E16" i="28" l="1"/>
  <c r="M15" i="28"/>
  <c r="E16" i="27"/>
  <c r="M15" i="27"/>
  <c r="M15" i="26"/>
  <c r="M15" i="25"/>
  <c r="M15" i="24"/>
  <c r="O15" i="24" s="1"/>
  <c r="E17" i="23"/>
  <c r="M16" i="23"/>
  <c r="E17" i="28" l="1"/>
  <c r="M16" i="28"/>
  <c r="E17" i="27"/>
  <c r="M16" i="27"/>
  <c r="M16" i="26"/>
  <c r="M16" i="25"/>
  <c r="M16" i="24"/>
  <c r="O16" i="24" s="1"/>
  <c r="M17" i="23"/>
  <c r="E18" i="23"/>
  <c r="E18" i="28" l="1"/>
  <c r="M17" i="28"/>
  <c r="E18" i="27"/>
  <c r="M17" i="27"/>
  <c r="M17" i="26"/>
  <c r="M17" i="25"/>
  <c r="M17" i="24"/>
  <c r="O17" i="24" s="1"/>
  <c r="E19" i="23"/>
  <c r="M18" i="23"/>
  <c r="E19" i="28" l="1"/>
  <c r="M18" i="28"/>
  <c r="E19" i="27"/>
  <c r="M18" i="27"/>
  <c r="M18" i="26"/>
  <c r="M18" i="25"/>
  <c r="M18" i="24"/>
  <c r="M19" i="23"/>
  <c r="E20" i="23"/>
  <c r="E20" i="28" l="1"/>
  <c r="M19" i="28"/>
  <c r="E20" i="27"/>
  <c r="M19" i="27"/>
  <c r="M19" i="26"/>
  <c r="M19" i="25"/>
  <c r="M19" i="24"/>
  <c r="O19" i="24" s="1"/>
  <c r="E21" i="23"/>
  <c r="M20" i="23"/>
  <c r="E21" i="28" l="1"/>
  <c r="M20" i="28"/>
  <c r="E21" i="27"/>
  <c r="M20" i="27"/>
  <c r="M20" i="26"/>
  <c r="M20" i="25"/>
  <c r="M20" i="24"/>
  <c r="O20" i="24" s="1"/>
  <c r="M21" i="23"/>
  <c r="E22" i="23"/>
  <c r="E22" i="28" l="1"/>
  <c r="M21" i="28"/>
  <c r="E22" i="27"/>
  <c r="M21" i="27"/>
  <c r="M21" i="26"/>
  <c r="M21" i="25"/>
  <c r="M21" i="24"/>
  <c r="O21" i="24" s="1"/>
  <c r="M22" i="23"/>
  <c r="E23" i="23"/>
  <c r="E23" i="28" l="1"/>
  <c r="M22" i="28"/>
  <c r="E23" i="27"/>
  <c r="M22" i="27"/>
  <c r="M22" i="26"/>
  <c r="M22" i="25"/>
  <c r="M22" i="24"/>
  <c r="O22" i="24" s="1"/>
  <c r="E24" i="23"/>
  <c r="M23" i="23"/>
  <c r="E24" i="28" l="1"/>
  <c r="M23" i="28"/>
  <c r="E24" i="27"/>
  <c r="M23" i="27"/>
  <c r="M23" i="26"/>
  <c r="M23" i="25"/>
  <c r="M23" i="24"/>
  <c r="O23" i="24" s="1"/>
  <c r="E25" i="23"/>
  <c r="M24" i="23"/>
  <c r="E25" i="28" l="1"/>
  <c r="M24" i="28"/>
  <c r="E25" i="27"/>
  <c r="M24" i="27"/>
  <c r="M24" i="26"/>
  <c r="M24" i="25"/>
  <c r="M24" i="24"/>
  <c r="O24" i="24" s="1"/>
  <c r="M25" i="23"/>
  <c r="E26" i="23"/>
  <c r="E26" i="28" l="1"/>
  <c r="M25" i="28"/>
  <c r="E26" i="27"/>
  <c r="M25" i="27"/>
  <c r="M25" i="26"/>
  <c r="M25" i="25"/>
  <c r="M25" i="24"/>
  <c r="O25" i="24" s="1"/>
  <c r="M26" i="23"/>
  <c r="E27" i="23"/>
  <c r="E27" i="28" l="1"/>
  <c r="M26" i="28"/>
  <c r="E27" i="27"/>
  <c r="M26" i="27"/>
  <c r="M26" i="26"/>
  <c r="M26" i="25"/>
  <c r="M26" i="24"/>
  <c r="O26" i="24" s="1"/>
  <c r="E28" i="23"/>
  <c r="M27" i="23"/>
  <c r="E28" i="28" l="1"/>
  <c r="M27" i="28"/>
  <c r="E28" i="27"/>
  <c r="M27" i="27"/>
  <c r="M27" i="26"/>
  <c r="M27" i="25"/>
  <c r="M27" i="24"/>
  <c r="O27" i="24" s="1"/>
  <c r="E29" i="23"/>
  <c r="M28" i="23"/>
  <c r="E29" i="28" l="1"/>
  <c r="M28" i="28"/>
  <c r="E29" i="27"/>
  <c r="M28" i="27"/>
  <c r="M28" i="26"/>
  <c r="M28" i="25"/>
  <c r="M28" i="24"/>
  <c r="O28" i="24" s="1"/>
  <c r="M29" i="23"/>
  <c r="E30" i="23"/>
  <c r="E30" i="28" l="1"/>
  <c r="M29" i="28"/>
  <c r="E30" i="27"/>
  <c r="M29" i="27"/>
  <c r="M29" i="26"/>
  <c r="M29" i="25"/>
  <c r="M29" i="24"/>
  <c r="O29" i="24" s="1"/>
  <c r="M30" i="23"/>
  <c r="E31" i="23"/>
  <c r="E31" i="28" l="1"/>
  <c r="M30" i="28"/>
  <c r="E31" i="27"/>
  <c r="M30" i="27"/>
  <c r="M30" i="26"/>
  <c r="M30" i="25"/>
  <c r="M30" i="24"/>
  <c r="O30" i="24" s="1"/>
  <c r="E32" i="23"/>
  <c r="M31" i="23"/>
  <c r="E32" i="28" l="1"/>
  <c r="M31" i="28"/>
  <c r="E32" i="27"/>
  <c r="M31" i="27"/>
  <c r="M31" i="26"/>
  <c r="M31" i="25"/>
  <c r="M31" i="24"/>
  <c r="O31" i="24" s="1"/>
  <c r="E33" i="23"/>
  <c r="M32" i="23"/>
  <c r="E33" i="28" l="1"/>
  <c r="M32" i="28"/>
  <c r="E33" i="27"/>
  <c r="M32" i="27"/>
  <c r="M32" i="26"/>
  <c r="M32" i="25"/>
  <c r="M32" i="24"/>
  <c r="O32" i="24" s="1"/>
  <c r="M33" i="23"/>
  <c r="E34" i="23"/>
  <c r="E34" i="28" l="1"/>
  <c r="M33" i="28"/>
  <c r="E34" i="27"/>
  <c r="M33" i="27"/>
  <c r="M33" i="26"/>
  <c r="M33" i="25"/>
  <c r="M33" i="24"/>
  <c r="O33" i="24" s="1"/>
  <c r="M34" i="23"/>
  <c r="E35" i="23"/>
  <c r="E35" i="28" l="1"/>
  <c r="M34" i="28"/>
  <c r="E35" i="27"/>
  <c r="M34" i="27"/>
  <c r="M34" i="26"/>
  <c r="M34" i="25"/>
  <c r="M34" i="24"/>
  <c r="O34" i="24" s="1"/>
  <c r="E36" i="23"/>
  <c r="M35" i="23"/>
  <c r="E36" i="28" l="1"/>
  <c r="M35" i="28"/>
  <c r="E36" i="27"/>
  <c r="M35" i="27"/>
  <c r="M35" i="26"/>
  <c r="M35" i="25"/>
  <c r="M35" i="24"/>
  <c r="O35" i="24" s="1"/>
  <c r="E37" i="23"/>
  <c r="M36" i="23"/>
  <c r="E37" i="28" l="1"/>
  <c r="M36" i="28"/>
  <c r="E37" i="27"/>
  <c r="M36" i="27"/>
  <c r="M36" i="26"/>
  <c r="M36" i="25"/>
  <c r="M36" i="24"/>
  <c r="O36" i="24" s="1"/>
  <c r="M37" i="23"/>
  <c r="E38" i="23"/>
  <c r="E38" i="28" l="1"/>
  <c r="M37" i="28"/>
  <c r="E38" i="27"/>
  <c r="M37" i="27"/>
  <c r="M37" i="26"/>
  <c r="M37" i="25"/>
  <c r="M37" i="24"/>
  <c r="O37" i="24" s="1"/>
  <c r="M38" i="23"/>
  <c r="E39" i="23"/>
  <c r="E39" i="28" l="1"/>
  <c r="M38" i="28"/>
  <c r="E39" i="27"/>
  <c r="M38" i="27"/>
  <c r="M38" i="26"/>
  <c r="M38" i="25"/>
  <c r="M38" i="24"/>
  <c r="O38" i="24" s="1"/>
  <c r="E40" i="23"/>
  <c r="M39" i="23"/>
  <c r="E40" i="28" l="1"/>
  <c r="M39" i="28"/>
  <c r="E40" i="27"/>
  <c r="M39" i="27"/>
  <c r="M39" i="26"/>
  <c r="M39" i="25"/>
  <c r="M39" i="24"/>
  <c r="O39" i="24" s="1"/>
  <c r="E41" i="23"/>
  <c r="M40" i="23"/>
  <c r="E41" i="28" l="1"/>
  <c r="M40" i="28"/>
  <c r="E41" i="27"/>
  <c r="M40" i="27"/>
  <c r="M40" i="26"/>
  <c r="M40" i="25"/>
  <c r="M40" i="24"/>
  <c r="O40" i="24" s="1"/>
  <c r="M41" i="23"/>
  <c r="E42" i="23"/>
  <c r="E42" i="28" l="1"/>
  <c r="M41" i="28"/>
  <c r="E42" i="27"/>
  <c r="M41" i="27"/>
  <c r="M41" i="26"/>
  <c r="M41" i="25"/>
  <c r="M41" i="24"/>
  <c r="O41" i="24" s="1"/>
  <c r="M42" i="23"/>
  <c r="E43" i="23"/>
  <c r="E43" i="28" l="1"/>
  <c r="M42" i="28"/>
  <c r="E43" i="27"/>
  <c r="M42" i="27"/>
  <c r="M42" i="26"/>
  <c r="M42" i="25"/>
  <c r="M42" i="24"/>
  <c r="E44" i="23"/>
  <c r="M43" i="23"/>
  <c r="E44" i="28" l="1"/>
  <c r="M43" i="28"/>
  <c r="E44" i="27"/>
  <c r="M43" i="27"/>
  <c r="M43" i="26"/>
  <c r="M43" i="25"/>
  <c r="M43" i="24"/>
  <c r="O43" i="24" s="1"/>
  <c r="E45" i="23"/>
  <c r="M44" i="23"/>
  <c r="E45" i="28" l="1"/>
  <c r="M44" i="28"/>
  <c r="E45" i="27"/>
  <c r="M44" i="27"/>
  <c r="M44" i="26"/>
  <c r="M44" i="25"/>
  <c r="M44" i="24"/>
  <c r="O44" i="24" s="1"/>
  <c r="M45" i="23"/>
  <c r="E46" i="23"/>
  <c r="E46" i="28" l="1"/>
  <c r="M45" i="28"/>
  <c r="E46" i="27"/>
  <c r="M45" i="27"/>
  <c r="M45" i="26"/>
  <c r="M45" i="25"/>
  <c r="M45" i="24"/>
  <c r="O45" i="24" s="1"/>
  <c r="M46" i="23"/>
  <c r="E47" i="23"/>
  <c r="E47" i="28" l="1"/>
  <c r="M46" i="28"/>
  <c r="E47" i="27"/>
  <c r="M46" i="27"/>
  <c r="M46" i="26"/>
  <c r="M46" i="25"/>
  <c r="M46" i="24"/>
  <c r="O46" i="24" s="1"/>
  <c r="E48" i="23"/>
  <c r="M47" i="23"/>
  <c r="E48" i="28" l="1"/>
  <c r="M47" i="28"/>
  <c r="E48" i="27"/>
  <c r="M47" i="27"/>
  <c r="M47" i="26"/>
  <c r="M47" i="25"/>
  <c r="M47" i="24"/>
  <c r="O47" i="24" s="1"/>
  <c r="E49" i="23"/>
  <c r="M48" i="23"/>
  <c r="E49" i="28" l="1"/>
  <c r="M48" i="28"/>
  <c r="E49" i="27"/>
  <c r="M48" i="27"/>
  <c r="M48" i="26"/>
  <c r="M48" i="25"/>
  <c r="M48" i="24"/>
  <c r="O48" i="24" s="1"/>
  <c r="M49" i="23"/>
  <c r="E50" i="23"/>
  <c r="E50" i="28" l="1"/>
  <c r="M49" i="28"/>
  <c r="E50" i="27"/>
  <c r="M49" i="27"/>
  <c r="M49" i="26"/>
  <c r="M49" i="25"/>
  <c r="M49" i="24"/>
  <c r="O49" i="24" s="1"/>
  <c r="M50" i="23"/>
  <c r="E51" i="23"/>
  <c r="E51" i="28" l="1"/>
  <c r="M50" i="28"/>
  <c r="E51" i="27"/>
  <c r="M50" i="27"/>
  <c r="M50" i="26"/>
  <c r="M50" i="25"/>
  <c r="M50" i="24"/>
  <c r="O50" i="24" s="1"/>
  <c r="E52" i="23"/>
  <c r="M51" i="23"/>
  <c r="E52" i="28" l="1"/>
  <c r="M51" i="28"/>
  <c r="E52" i="27"/>
  <c r="M51" i="27"/>
  <c r="M51" i="26"/>
  <c r="M51" i="25"/>
  <c r="M51" i="24"/>
  <c r="O51" i="24" s="1"/>
  <c r="E53" i="23"/>
  <c r="M52" i="23"/>
  <c r="E53" i="28" l="1"/>
  <c r="M52" i="28"/>
  <c r="E53" i="27"/>
  <c r="M52" i="27"/>
  <c r="M52" i="26"/>
  <c r="M52" i="25"/>
  <c r="M52" i="24"/>
  <c r="O52" i="24" s="1"/>
  <c r="M53" i="23"/>
  <c r="E54" i="23"/>
  <c r="E54" i="28" l="1"/>
  <c r="M53" i="28"/>
  <c r="E54" i="27"/>
  <c r="M53" i="27"/>
  <c r="M53" i="26"/>
  <c r="M53" i="25"/>
  <c r="M53" i="24"/>
  <c r="O53" i="24" s="1"/>
  <c r="M54" i="23"/>
  <c r="M54" i="28" l="1"/>
  <c r="G54" i="27"/>
  <c r="M54" i="27"/>
  <c r="M54" i="26"/>
  <c r="G54" i="26"/>
  <c r="M54" i="25"/>
  <c r="G54" i="25"/>
  <c r="M54" i="24"/>
  <c r="O54" i="24" s="1"/>
  <c r="F54" i="21" l="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M11" i="21"/>
  <c r="M10" i="21"/>
  <c r="F10" i="21"/>
  <c r="J12" i="21" s="1"/>
  <c r="L8" i="21"/>
  <c r="H8" i="21"/>
  <c r="O6" i="21"/>
  <c r="O5" i="21"/>
  <c r="L12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H14" i="20"/>
  <c r="K14" i="20" s="1"/>
  <c r="F14" i="20"/>
  <c r="F13" i="20"/>
  <c r="F12" i="20"/>
  <c r="F11" i="20"/>
  <c r="M11" i="20"/>
  <c r="M10" i="20"/>
  <c r="L10" i="20"/>
  <c r="O10" i="20" s="1"/>
  <c r="H10" i="20"/>
  <c r="K10" i="20" s="1"/>
  <c r="F10" i="20"/>
  <c r="J54" i="20" s="1"/>
  <c r="L8" i="20"/>
  <c r="H8" i="20"/>
  <c r="O6" i="20"/>
  <c r="O5" i="20"/>
  <c r="F14" i="18"/>
  <c r="L13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3" i="18"/>
  <c r="F12" i="18"/>
  <c r="F11" i="18"/>
  <c r="M10" i="18"/>
  <c r="H10" i="18"/>
  <c r="K10" i="18" s="1"/>
  <c r="F10" i="18"/>
  <c r="J41" i="18" s="1"/>
  <c r="L8" i="18"/>
  <c r="H8" i="18"/>
  <c r="O6" i="18"/>
  <c r="O5" i="18"/>
  <c r="L13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M11" i="17"/>
  <c r="F11" i="17"/>
  <c r="M10" i="17"/>
  <c r="F10" i="17"/>
  <c r="J46" i="17" s="1"/>
  <c r="L8" i="17"/>
  <c r="H8" i="17"/>
  <c r="O6" i="17"/>
  <c r="O5" i="17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J45" i="18" l="1"/>
  <c r="N29" i="18"/>
  <c r="J27" i="18"/>
  <c r="J37" i="18"/>
  <c r="J51" i="18"/>
  <c r="N10" i="21"/>
  <c r="N11" i="21"/>
  <c r="J12" i="20"/>
  <c r="J23" i="20"/>
  <c r="J32" i="20"/>
  <c r="J48" i="20"/>
  <c r="N14" i="20"/>
  <c r="J16" i="20"/>
  <c r="J21" i="20"/>
  <c r="J36" i="20"/>
  <c r="J52" i="20"/>
  <c r="N10" i="20"/>
  <c r="N11" i="20"/>
  <c r="J13" i="20"/>
  <c r="J19" i="20"/>
  <c r="J40" i="20"/>
  <c r="N15" i="20"/>
  <c r="J17" i="20"/>
  <c r="J25" i="20"/>
  <c r="J28" i="20"/>
  <c r="J44" i="20"/>
  <c r="J31" i="18"/>
  <c r="J39" i="18"/>
  <c r="J47" i="18"/>
  <c r="J35" i="18"/>
  <c r="J43" i="18"/>
  <c r="N26" i="18"/>
  <c r="J28" i="18"/>
  <c r="J33" i="18"/>
  <c r="M13" i="21"/>
  <c r="I13" i="21"/>
  <c r="J54" i="21"/>
  <c r="N54" i="21"/>
  <c r="N53" i="21"/>
  <c r="J51" i="21"/>
  <c r="N49" i="21"/>
  <c r="J47" i="21"/>
  <c r="N45" i="21"/>
  <c r="J43" i="21"/>
  <c r="N41" i="21"/>
  <c r="J39" i="21"/>
  <c r="N37" i="21"/>
  <c r="J35" i="21"/>
  <c r="N33" i="21"/>
  <c r="J31" i="21"/>
  <c r="N29" i="21"/>
  <c r="J27" i="21"/>
  <c r="N52" i="21"/>
  <c r="J50" i="21"/>
  <c r="N48" i="21"/>
  <c r="J46" i="21"/>
  <c r="N44" i="21"/>
  <c r="J42" i="21"/>
  <c r="N40" i="21"/>
  <c r="J38" i="21"/>
  <c r="N36" i="21"/>
  <c r="J34" i="21"/>
  <c r="N32" i="21"/>
  <c r="J30" i="21"/>
  <c r="N28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52" i="21"/>
  <c r="N50" i="21"/>
  <c r="J48" i="21"/>
  <c r="N46" i="21"/>
  <c r="J44" i="21"/>
  <c r="N42" i="21"/>
  <c r="J40" i="21"/>
  <c r="N38" i="21"/>
  <c r="J36" i="21"/>
  <c r="N34" i="21"/>
  <c r="J32" i="21"/>
  <c r="N30" i="21"/>
  <c r="J28" i="21"/>
  <c r="N26" i="21"/>
  <c r="J11" i="21"/>
  <c r="I12" i="21"/>
  <c r="M12" i="21"/>
  <c r="N16" i="21"/>
  <c r="N17" i="21"/>
  <c r="N18" i="21"/>
  <c r="N19" i="21"/>
  <c r="N20" i="21"/>
  <c r="N21" i="21"/>
  <c r="N22" i="21"/>
  <c r="N23" i="21"/>
  <c r="N24" i="21"/>
  <c r="N25" i="21"/>
  <c r="J29" i="21"/>
  <c r="J33" i="21"/>
  <c r="J37" i="21"/>
  <c r="J41" i="21"/>
  <c r="J45" i="21"/>
  <c r="J49" i="21"/>
  <c r="J53" i="21"/>
  <c r="N15" i="21"/>
  <c r="L10" i="21"/>
  <c r="O10" i="21" s="1"/>
  <c r="H10" i="21"/>
  <c r="K10" i="21" s="1"/>
  <c r="J10" i="21"/>
  <c r="I11" i="21"/>
  <c r="N12" i="21"/>
  <c r="N13" i="21"/>
  <c r="N14" i="21"/>
  <c r="N27" i="21"/>
  <c r="N31" i="21"/>
  <c r="N35" i="21"/>
  <c r="N39" i="21"/>
  <c r="N43" i="21"/>
  <c r="N47" i="21"/>
  <c r="N51" i="21"/>
  <c r="H14" i="21"/>
  <c r="K14" i="21" s="1"/>
  <c r="L14" i="21"/>
  <c r="H12" i="20"/>
  <c r="K12" i="20" s="1"/>
  <c r="H17" i="20"/>
  <c r="K17" i="20" s="1"/>
  <c r="L17" i="20"/>
  <c r="M12" i="20"/>
  <c r="I12" i="20"/>
  <c r="H13" i="20"/>
  <c r="K13" i="20" s="1"/>
  <c r="L13" i="20"/>
  <c r="J10" i="20"/>
  <c r="I11" i="20"/>
  <c r="N12" i="20"/>
  <c r="O12" i="20" s="1"/>
  <c r="J14" i="20"/>
  <c r="N16" i="20"/>
  <c r="J18" i="20"/>
  <c r="J20" i="20"/>
  <c r="J22" i="20"/>
  <c r="J24" i="20"/>
  <c r="J26" i="20"/>
  <c r="J30" i="20"/>
  <c r="J34" i="20"/>
  <c r="J38" i="20"/>
  <c r="J42" i="20"/>
  <c r="J46" i="20"/>
  <c r="J50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J53" i="20"/>
  <c r="J49" i="20"/>
  <c r="J45" i="20"/>
  <c r="J41" i="20"/>
  <c r="J37" i="20"/>
  <c r="J33" i="20"/>
  <c r="J29" i="20"/>
  <c r="N25" i="20"/>
  <c r="N24" i="20"/>
  <c r="N23" i="20"/>
  <c r="N22" i="20"/>
  <c r="N21" i="20"/>
  <c r="N20" i="20"/>
  <c r="N19" i="20"/>
  <c r="N18" i="20"/>
  <c r="N17" i="20"/>
  <c r="O17" i="20" s="1"/>
  <c r="J51" i="20"/>
  <c r="J47" i="20"/>
  <c r="J43" i="20"/>
  <c r="J39" i="20"/>
  <c r="J35" i="20"/>
  <c r="J31" i="20"/>
  <c r="J27" i="20"/>
  <c r="J11" i="20"/>
  <c r="N13" i="20"/>
  <c r="O13" i="20" s="1"/>
  <c r="L14" i="20"/>
  <c r="J15" i="20"/>
  <c r="H26" i="18"/>
  <c r="K26" i="18" s="1"/>
  <c r="L12" i="18"/>
  <c r="L10" i="18"/>
  <c r="O10" i="18" s="1"/>
  <c r="I12" i="18"/>
  <c r="M12" i="18"/>
  <c r="L11" i="18"/>
  <c r="H13" i="18"/>
  <c r="K13" i="18" s="1"/>
  <c r="H14" i="18"/>
  <c r="K14" i="18" s="1"/>
  <c r="N54" i="18"/>
  <c r="N53" i="18"/>
  <c r="N52" i="18"/>
  <c r="N51" i="18"/>
  <c r="N50" i="18"/>
  <c r="N49" i="18"/>
  <c r="J10" i="18"/>
  <c r="J11" i="18"/>
  <c r="M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N28" i="18"/>
  <c r="N30" i="18"/>
  <c r="N32" i="18"/>
  <c r="N34" i="18"/>
  <c r="N36" i="18"/>
  <c r="N38" i="18"/>
  <c r="N40" i="18"/>
  <c r="N42" i="18"/>
  <c r="N44" i="18"/>
  <c r="N46" i="18"/>
  <c r="N48" i="18"/>
  <c r="J52" i="18"/>
  <c r="H12" i="18"/>
  <c r="K12" i="18" s="1"/>
  <c r="L14" i="18"/>
  <c r="N31" i="18"/>
  <c r="N33" i="18"/>
  <c r="N35" i="18"/>
  <c r="N37" i="18"/>
  <c r="N39" i="18"/>
  <c r="N41" i="18"/>
  <c r="N43" i="18"/>
  <c r="N45" i="18"/>
  <c r="N47" i="18"/>
  <c r="J50" i="18"/>
  <c r="J54" i="18"/>
  <c r="N10" i="18"/>
  <c r="I11" i="18"/>
  <c r="N11" i="18"/>
  <c r="O11" i="18" s="1"/>
  <c r="N12" i="18"/>
  <c r="O12" i="18" s="1"/>
  <c r="N13" i="18"/>
  <c r="O13" i="18" s="1"/>
  <c r="N14" i="18"/>
  <c r="O14" i="18" s="1"/>
  <c r="N15" i="18"/>
  <c r="N16" i="18"/>
  <c r="N17" i="18"/>
  <c r="N18" i="18"/>
  <c r="N19" i="18"/>
  <c r="N20" i="18"/>
  <c r="N21" i="18"/>
  <c r="N22" i="18"/>
  <c r="N23" i="18"/>
  <c r="N24" i="18"/>
  <c r="N25" i="18"/>
  <c r="N27" i="18"/>
  <c r="J29" i="18"/>
  <c r="J30" i="18"/>
  <c r="J32" i="18"/>
  <c r="J34" i="18"/>
  <c r="J36" i="18"/>
  <c r="J38" i="18"/>
  <c r="J40" i="18"/>
  <c r="J42" i="18"/>
  <c r="J44" i="18"/>
  <c r="J46" i="18"/>
  <c r="J48" i="18"/>
  <c r="J49" i="18"/>
  <c r="J53" i="18"/>
  <c r="J19" i="17"/>
  <c r="H10" i="17"/>
  <c r="K10" i="17" s="1"/>
  <c r="L12" i="17"/>
  <c r="J15" i="17"/>
  <c r="J23" i="17"/>
  <c r="L10" i="17"/>
  <c r="O10" i="17" s="1"/>
  <c r="H11" i="17"/>
  <c r="K11" i="17" s="1"/>
  <c r="J14" i="17"/>
  <c r="J18" i="17"/>
  <c r="J22" i="17"/>
  <c r="J26" i="17"/>
  <c r="J30" i="17"/>
  <c r="J34" i="17"/>
  <c r="J38" i="17"/>
  <c r="J42" i="17"/>
  <c r="J53" i="17"/>
  <c r="N50" i="17"/>
  <c r="J48" i="17"/>
  <c r="N46" i="17"/>
  <c r="J44" i="17"/>
  <c r="N42" i="17"/>
  <c r="J40" i="17"/>
  <c r="N38" i="17"/>
  <c r="J36" i="17"/>
  <c r="N26" i="17"/>
  <c r="N54" i="17"/>
  <c r="N52" i="17"/>
  <c r="J51" i="17"/>
  <c r="N49" i="17"/>
  <c r="J47" i="17"/>
  <c r="N45" i="17"/>
  <c r="J43" i="17"/>
  <c r="N41" i="17"/>
  <c r="J39" i="17"/>
  <c r="N37" i="17"/>
  <c r="J35" i="17"/>
  <c r="N33" i="17"/>
  <c r="J31" i="17"/>
  <c r="J27" i="17"/>
  <c r="J54" i="17"/>
  <c r="J52" i="17"/>
  <c r="J50" i="17"/>
  <c r="N48" i="17"/>
  <c r="N53" i="17"/>
  <c r="N51" i="17"/>
  <c r="J49" i="17"/>
  <c r="N47" i="17"/>
  <c r="J45" i="17"/>
  <c r="N43" i="17"/>
  <c r="J41" i="17"/>
  <c r="N39" i="17"/>
  <c r="J37" i="17"/>
  <c r="N35" i="17"/>
  <c r="J33" i="17"/>
  <c r="N31" i="17"/>
  <c r="J29" i="17"/>
  <c r="N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O13" i="17" s="1"/>
  <c r="N12" i="17"/>
  <c r="O12" i="17" s="1"/>
  <c r="N11" i="17"/>
  <c r="N10" i="17"/>
  <c r="N34" i="17"/>
  <c r="J32" i="17"/>
  <c r="N30" i="17"/>
  <c r="J28" i="17"/>
  <c r="N29" i="17"/>
  <c r="J10" i="17"/>
  <c r="J11" i="17"/>
  <c r="J12" i="17"/>
  <c r="J13" i="17"/>
  <c r="J17" i="17"/>
  <c r="J21" i="17"/>
  <c r="J25" i="17"/>
  <c r="I12" i="17"/>
  <c r="M12" i="17"/>
  <c r="J16" i="17"/>
  <c r="J20" i="17"/>
  <c r="J24" i="17"/>
  <c r="N28" i="17"/>
  <c r="N32" i="17"/>
  <c r="N36" i="17"/>
  <c r="N40" i="17"/>
  <c r="N44" i="17"/>
  <c r="H12" i="17"/>
  <c r="K12" i="17" s="1"/>
  <c r="I11" i="17"/>
  <c r="H13" i="17"/>
  <c r="K13" i="17" s="1"/>
  <c r="N11" i="1"/>
  <c r="G7" i="16"/>
  <c r="L4" i="15"/>
  <c r="O14" i="20" l="1"/>
  <c r="O14" i="21"/>
  <c r="O50" i="21"/>
  <c r="L21" i="21"/>
  <c r="O21" i="21" s="1"/>
  <c r="H21" i="21"/>
  <c r="K21" i="21" s="1"/>
  <c r="L30" i="21"/>
  <c r="O30" i="21" s="1"/>
  <c r="H30" i="21"/>
  <c r="K30" i="21" s="1"/>
  <c r="L42" i="21"/>
  <c r="O42" i="21" s="1"/>
  <c r="H42" i="21"/>
  <c r="K42" i="21" s="1"/>
  <c r="L50" i="21"/>
  <c r="H50" i="21"/>
  <c r="K50" i="21" s="1"/>
  <c r="L12" i="21"/>
  <c r="O12" i="21" s="1"/>
  <c r="H12" i="21"/>
  <c r="K12" i="21" s="1"/>
  <c r="L20" i="21"/>
  <c r="O20" i="21" s="1"/>
  <c r="H20" i="21"/>
  <c r="K20" i="21" s="1"/>
  <c r="L31" i="21"/>
  <c r="O31" i="21" s="1"/>
  <c r="H31" i="21"/>
  <c r="K31" i="21" s="1"/>
  <c r="L39" i="21"/>
  <c r="O39" i="21" s="1"/>
  <c r="H39" i="21"/>
  <c r="K39" i="21" s="1"/>
  <c r="L47" i="21"/>
  <c r="O47" i="21" s="1"/>
  <c r="H47" i="21"/>
  <c r="K47" i="21" s="1"/>
  <c r="L13" i="21"/>
  <c r="O13" i="21" s="1"/>
  <c r="H13" i="21"/>
  <c r="K13" i="21" s="1"/>
  <c r="L26" i="21"/>
  <c r="O26" i="21" s="1"/>
  <c r="H26" i="21"/>
  <c r="K26" i="21" s="1"/>
  <c r="L22" i="21"/>
  <c r="O22" i="21" s="1"/>
  <c r="H22" i="21"/>
  <c r="K22" i="21" s="1"/>
  <c r="L18" i="21"/>
  <c r="O18" i="21" s="1"/>
  <c r="H18" i="21"/>
  <c r="K18" i="21" s="1"/>
  <c r="L29" i="21"/>
  <c r="O29" i="21" s="1"/>
  <c r="H29" i="21"/>
  <c r="K29" i="21" s="1"/>
  <c r="L33" i="21"/>
  <c r="O33" i="21" s="1"/>
  <c r="H33" i="21"/>
  <c r="K33" i="21" s="1"/>
  <c r="L37" i="21"/>
  <c r="O37" i="21" s="1"/>
  <c r="H37" i="21"/>
  <c r="K37" i="21" s="1"/>
  <c r="L41" i="21"/>
  <c r="O41" i="21" s="1"/>
  <c r="H41" i="21"/>
  <c r="K41" i="21" s="1"/>
  <c r="L45" i="21"/>
  <c r="O45" i="21" s="1"/>
  <c r="H45" i="21"/>
  <c r="K45" i="21" s="1"/>
  <c r="L49" i="21"/>
  <c r="O49" i="21" s="1"/>
  <c r="H49" i="21"/>
  <c r="K49" i="21" s="1"/>
  <c r="L53" i="21"/>
  <c r="O53" i="21" s="1"/>
  <c r="H53" i="21"/>
  <c r="K53" i="21" s="1"/>
  <c r="L11" i="21"/>
  <c r="O11" i="21" s="1"/>
  <c r="H11" i="21"/>
  <c r="K11" i="21" s="1"/>
  <c r="L38" i="21"/>
  <c r="O38" i="21" s="1"/>
  <c r="H38" i="21"/>
  <c r="K38" i="21" s="1"/>
  <c r="L16" i="21"/>
  <c r="O16" i="21" s="1"/>
  <c r="H16" i="21"/>
  <c r="K16" i="21" s="1"/>
  <c r="L43" i="21"/>
  <c r="O43" i="21" s="1"/>
  <c r="H43" i="21"/>
  <c r="K43" i="21" s="1"/>
  <c r="L25" i="21"/>
  <c r="O25" i="21" s="1"/>
  <c r="H25" i="21"/>
  <c r="K25" i="21" s="1"/>
  <c r="L17" i="21"/>
  <c r="O17" i="21" s="1"/>
  <c r="H17" i="21"/>
  <c r="K17" i="21" s="1"/>
  <c r="L34" i="21"/>
  <c r="O34" i="21" s="1"/>
  <c r="H34" i="21"/>
  <c r="K34" i="21" s="1"/>
  <c r="L46" i="21"/>
  <c r="O46" i="21" s="1"/>
  <c r="H46" i="21"/>
  <c r="K46" i="21" s="1"/>
  <c r="L54" i="21"/>
  <c r="O54" i="21" s="1"/>
  <c r="H54" i="21"/>
  <c r="K54" i="21" s="1"/>
  <c r="L24" i="21"/>
  <c r="O24" i="21" s="1"/>
  <c r="H24" i="21"/>
  <c r="K24" i="21" s="1"/>
  <c r="L27" i="21"/>
  <c r="O27" i="21" s="1"/>
  <c r="H27" i="21"/>
  <c r="K27" i="21" s="1"/>
  <c r="L35" i="21"/>
  <c r="O35" i="21" s="1"/>
  <c r="H35" i="21"/>
  <c r="K35" i="21" s="1"/>
  <c r="L51" i="21"/>
  <c r="O51" i="21" s="1"/>
  <c r="H51" i="21"/>
  <c r="K51" i="21" s="1"/>
  <c r="M14" i="21"/>
  <c r="I14" i="21"/>
  <c r="L23" i="21"/>
  <c r="O23" i="21" s="1"/>
  <c r="H23" i="21"/>
  <c r="K23" i="21" s="1"/>
  <c r="L19" i="21"/>
  <c r="O19" i="21" s="1"/>
  <c r="H19" i="21"/>
  <c r="K19" i="21" s="1"/>
  <c r="L15" i="21"/>
  <c r="O15" i="21" s="1"/>
  <c r="H15" i="21"/>
  <c r="K15" i="21" s="1"/>
  <c r="L28" i="21"/>
  <c r="O28" i="21" s="1"/>
  <c r="H28" i="21"/>
  <c r="K28" i="21" s="1"/>
  <c r="L32" i="21"/>
  <c r="O32" i="21" s="1"/>
  <c r="H32" i="21"/>
  <c r="K32" i="21" s="1"/>
  <c r="L36" i="21"/>
  <c r="O36" i="21" s="1"/>
  <c r="H36" i="21"/>
  <c r="K36" i="21" s="1"/>
  <c r="L40" i="21"/>
  <c r="O40" i="21" s="1"/>
  <c r="H40" i="21"/>
  <c r="K40" i="21" s="1"/>
  <c r="L44" i="21"/>
  <c r="O44" i="21" s="1"/>
  <c r="H44" i="21"/>
  <c r="K44" i="21" s="1"/>
  <c r="L48" i="21"/>
  <c r="O48" i="21" s="1"/>
  <c r="H48" i="21"/>
  <c r="K48" i="21" s="1"/>
  <c r="L52" i="21"/>
  <c r="O52" i="21" s="1"/>
  <c r="H52" i="21"/>
  <c r="K52" i="21" s="1"/>
  <c r="H42" i="20"/>
  <c r="K42" i="20" s="1"/>
  <c r="L42" i="20"/>
  <c r="O42" i="20" s="1"/>
  <c r="L26" i="20"/>
  <c r="O26" i="20" s="1"/>
  <c r="H26" i="20"/>
  <c r="K26" i="20" s="1"/>
  <c r="L18" i="20"/>
  <c r="O18" i="20" s="1"/>
  <c r="H18" i="20"/>
  <c r="K18" i="20" s="1"/>
  <c r="H32" i="20"/>
  <c r="K32" i="20" s="1"/>
  <c r="L32" i="20"/>
  <c r="O32" i="20" s="1"/>
  <c r="H15" i="20"/>
  <c r="K15" i="20" s="1"/>
  <c r="L15" i="20"/>
  <c r="O15" i="20" s="1"/>
  <c r="H11" i="20"/>
  <c r="K11" i="20" s="1"/>
  <c r="L11" i="20"/>
  <c r="O11" i="20" s="1"/>
  <c r="H44" i="20"/>
  <c r="K44" i="20" s="1"/>
  <c r="L44" i="20"/>
  <c r="O44" i="20" s="1"/>
  <c r="H23" i="20"/>
  <c r="K23" i="20" s="1"/>
  <c r="L23" i="20"/>
  <c r="O23" i="20" s="1"/>
  <c r="L31" i="20"/>
  <c r="O31" i="20" s="1"/>
  <c r="H31" i="20"/>
  <c r="K31" i="20" s="1"/>
  <c r="L47" i="20"/>
  <c r="O47" i="20" s="1"/>
  <c r="H47" i="20"/>
  <c r="K47" i="20" s="1"/>
  <c r="L37" i="20"/>
  <c r="O37" i="20" s="1"/>
  <c r="H37" i="20"/>
  <c r="K37" i="20" s="1"/>
  <c r="L53" i="20"/>
  <c r="O53" i="20" s="1"/>
  <c r="H53" i="20"/>
  <c r="K53" i="20" s="1"/>
  <c r="M13" i="20"/>
  <c r="I13" i="20"/>
  <c r="H54" i="20"/>
  <c r="L54" i="20"/>
  <c r="H38" i="20"/>
  <c r="K38" i="20" s="1"/>
  <c r="L38" i="20"/>
  <c r="O38" i="20" s="1"/>
  <c r="L24" i="20"/>
  <c r="O24" i="20" s="1"/>
  <c r="H24" i="20"/>
  <c r="K24" i="20" s="1"/>
  <c r="H16" i="20"/>
  <c r="K16" i="20" s="1"/>
  <c r="L16" i="20"/>
  <c r="O16" i="20" s="1"/>
  <c r="H28" i="20"/>
  <c r="K28" i="20" s="1"/>
  <c r="L28" i="20"/>
  <c r="O28" i="20" s="1"/>
  <c r="H40" i="20"/>
  <c r="K40" i="20" s="1"/>
  <c r="L40" i="20"/>
  <c r="O40" i="20" s="1"/>
  <c r="H19" i="20"/>
  <c r="K19" i="20" s="1"/>
  <c r="L19" i="20"/>
  <c r="O19" i="20" s="1"/>
  <c r="L35" i="20"/>
  <c r="O35" i="20" s="1"/>
  <c r="H35" i="20"/>
  <c r="K35" i="20" s="1"/>
  <c r="L51" i="20"/>
  <c r="O51" i="20" s="1"/>
  <c r="H51" i="20"/>
  <c r="K51" i="20" s="1"/>
  <c r="L41" i="20"/>
  <c r="O41" i="20" s="1"/>
  <c r="H41" i="20"/>
  <c r="K41" i="20" s="1"/>
  <c r="H50" i="20"/>
  <c r="K50" i="20" s="1"/>
  <c r="L50" i="20"/>
  <c r="O50" i="20" s="1"/>
  <c r="H34" i="20"/>
  <c r="K34" i="20" s="1"/>
  <c r="L34" i="20"/>
  <c r="O34" i="20" s="1"/>
  <c r="L22" i="20"/>
  <c r="O22" i="20" s="1"/>
  <c r="H22" i="20"/>
  <c r="K22" i="20" s="1"/>
  <c r="H21" i="20"/>
  <c r="K21" i="20" s="1"/>
  <c r="L21" i="20"/>
  <c r="O21" i="20" s="1"/>
  <c r="H52" i="20"/>
  <c r="K52" i="20" s="1"/>
  <c r="L52" i="20"/>
  <c r="O52" i="20" s="1"/>
  <c r="H36" i="20"/>
  <c r="K36" i="20" s="1"/>
  <c r="L36" i="20"/>
  <c r="O36" i="20" s="1"/>
  <c r="L39" i="20"/>
  <c r="O39" i="20" s="1"/>
  <c r="H39" i="20"/>
  <c r="K39" i="20" s="1"/>
  <c r="L29" i="20"/>
  <c r="O29" i="20" s="1"/>
  <c r="H29" i="20"/>
  <c r="K29" i="20" s="1"/>
  <c r="L45" i="20"/>
  <c r="O45" i="20" s="1"/>
  <c r="H45" i="20"/>
  <c r="K45" i="20" s="1"/>
  <c r="H46" i="20"/>
  <c r="K46" i="20" s="1"/>
  <c r="L46" i="20"/>
  <c r="O46" i="20" s="1"/>
  <c r="H30" i="20"/>
  <c r="K30" i="20" s="1"/>
  <c r="L30" i="20"/>
  <c r="O30" i="20" s="1"/>
  <c r="L20" i="20"/>
  <c r="O20" i="20" s="1"/>
  <c r="H20" i="20"/>
  <c r="K20" i="20" s="1"/>
  <c r="H48" i="20"/>
  <c r="K48" i="20" s="1"/>
  <c r="L48" i="20"/>
  <c r="O48" i="20" s="1"/>
  <c r="H25" i="20"/>
  <c r="K25" i="20" s="1"/>
  <c r="L25" i="20"/>
  <c r="O25" i="20" s="1"/>
  <c r="L27" i="20"/>
  <c r="O27" i="20" s="1"/>
  <c r="H27" i="20"/>
  <c r="K27" i="20" s="1"/>
  <c r="L43" i="20"/>
  <c r="O43" i="20" s="1"/>
  <c r="H43" i="20"/>
  <c r="K43" i="20" s="1"/>
  <c r="L33" i="20"/>
  <c r="O33" i="20" s="1"/>
  <c r="H33" i="20"/>
  <c r="K33" i="20" s="1"/>
  <c r="L49" i="20"/>
  <c r="O49" i="20" s="1"/>
  <c r="H49" i="20"/>
  <c r="K49" i="20" s="1"/>
  <c r="L26" i="18"/>
  <c r="O26" i="18" s="1"/>
  <c r="H11" i="18"/>
  <c r="K11" i="18" s="1"/>
  <c r="L32" i="18"/>
  <c r="O32" i="18" s="1"/>
  <c r="H32" i="18"/>
  <c r="K32" i="18" s="1"/>
  <c r="L44" i="18"/>
  <c r="O44" i="18" s="1"/>
  <c r="H44" i="18"/>
  <c r="K44" i="18" s="1"/>
  <c r="L19" i="18"/>
  <c r="O19" i="18" s="1"/>
  <c r="H19" i="18"/>
  <c r="K19" i="18" s="1"/>
  <c r="L27" i="18"/>
  <c r="O27" i="18" s="1"/>
  <c r="H27" i="18"/>
  <c r="K27" i="18" s="1"/>
  <c r="L31" i="18"/>
  <c r="O31" i="18" s="1"/>
  <c r="H31" i="18"/>
  <c r="K31" i="18" s="1"/>
  <c r="L35" i="18"/>
  <c r="O35" i="18" s="1"/>
  <c r="H35" i="18"/>
  <c r="K35" i="18" s="1"/>
  <c r="L39" i="18"/>
  <c r="O39" i="18" s="1"/>
  <c r="H39" i="18"/>
  <c r="K39" i="18" s="1"/>
  <c r="L43" i="18"/>
  <c r="O43" i="18" s="1"/>
  <c r="H43" i="18"/>
  <c r="K43" i="18" s="1"/>
  <c r="L47" i="18"/>
  <c r="O47" i="18" s="1"/>
  <c r="H47" i="18"/>
  <c r="K47" i="18" s="1"/>
  <c r="L51" i="18"/>
  <c r="O51" i="18" s="1"/>
  <c r="H51" i="18"/>
  <c r="K51" i="18" s="1"/>
  <c r="L24" i="18"/>
  <c r="O24" i="18" s="1"/>
  <c r="H24" i="18"/>
  <c r="K24" i="18" s="1"/>
  <c r="L20" i="18"/>
  <c r="O20" i="18" s="1"/>
  <c r="H20" i="18"/>
  <c r="K20" i="18" s="1"/>
  <c r="H16" i="18"/>
  <c r="K16" i="18" s="1"/>
  <c r="L16" i="18"/>
  <c r="O16" i="18" s="1"/>
  <c r="I13" i="18"/>
  <c r="M13" i="18"/>
  <c r="L36" i="18"/>
  <c r="O36" i="18" s="1"/>
  <c r="H36" i="18"/>
  <c r="K36" i="18" s="1"/>
  <c r="L52" i="18"/>
  <c r="O52" i="18" s="1"/>
  <c r="H52" i="18"/>
  <c r="K52" i="18" s="1"/>
  <c r="L23" i="18"/>
  <c r="O23" i="18" s="1"/>
  <c r="H23" i="18"/>
  <c r="K23" i="18" s="1"/>
  <c r="L29" i="18"/>
  <c r="O29" i="18" s="1"/>
  <c r="H29" i="18"/>
  <c r="K29" i="18" s="1"/>
  <c r="L33" i="18"/>
  <c r="O33" i="18" s="1"/>
  <c r="H33" i="18"/>
  <c r="K33" i="18" s="1"/>
  <c r="L37" i="18"/>
  <c r="O37" i="18" s="1"/>
  <c r="H37" i="18"/>
  <c r="K37" i="18" s="1"/>
  <c r="L41" i="18"/>
  <c r="O41" i="18" s="1"/>
  <c r="H41" i="18"/>
  <c r="K41" i="18" s="1"/>
  <c r="L45" i="18"/>
  <c r="O45" i="18" s="1"/>
  <c r="H45" i="18"/>
  <c r="K45" i="18" s="1"/>
  <c r="L49" i="18"/>
  <c r="O49" i="18" s="1"/>
  <c r="H49" i="18"/>
  <c r="K49" i="18" s="1"/>
  <c r="L53" i="18"/>
  <c r="O53" i="18" s="1"/>
  <c r="H53" i="18"/>
  <c r="K53" i="18" s="1"/>
  <c r="L22" i="18"/>
  <c r="O22" i="18" s="1"/>
  <c r="H22" i="18"/>
  <c r="K22" i="18" s="1"/>
  <c r="L18" i="18"/>
  <c r="O18" i="18" s="1"/>
  <c r="H18" i="18"/>
  <c r="K18" i="18" s="1"/>
  <c r="L28" i="18"/>
  <c r="O28" i="18" s="1"/>
  <c r="H28" i="18"/>
  <c r="K28" i="18" s="1"/>
  <c r="L40" i="18"/>
  <c r="O40" i="18" s="1"/>
  <c r="H40" i="18"/>
  <c r="K40" i="18" s="1"/>
  <c r="L48" i="18"/>
  <c r="O48" i="18" s="1"/>
  <c r="H48" i="18"/>
  <c r="K48" i="18" s="1"/>
  <c r="L15" i="18"/>
  <c r="O15" i="18" s="1"/>
  <c r="H15" i="18"/>
  <c r="K15" i="18" s="1"/>
  <c r="L30" i="18"/>
  <c r="O30" i="18" s="1"/>
  <c r="H30" i="18"/>
  <c r="K30" i="18" s="1"/>
  <c r="L34" i="18"/>
  <c r="O34" i="18" s="1"/>
  <c r="H34" i="18"/>
  <c r="K34" i="18" s="1"/>
  <c r="L38" i="18"/>
  <c r="O38" i="18" s="1"/>
  <c r="H38" i="18"/>
  <c r="K38" i="18" s="1"/>
  <c r="L42" i="18"/>
  <c r="O42" i="18" s="1"/>
  <c r="H42" i="18"/>
  <c r="K42" i="18" s="1"/>
  <c r="L46" i="18"/>
  <c r="O46" i="18" s="1"/>
  <c r="H46" i="18"/>
  <c r="K46" i="18" s="1"/>
  <c r="L50" i="18"/>
  <c r="O50" i="18" s="1"/>
  <c r="H50" i="18"/>
  <c r="K50" i="18" s="1"/>
  <c r="L54" i="18"/>
  <c r="H54" i="18"/>
  <c r="L25" i="18"/>
  <c r="O25" i="18" s="1"/>
  <c r="H25" i="18"/>
  <c r="K25" i="18" s="1"/>
  <c r="L21" i="18"/>
  <c r="O21" i="18" s="1"/>
  <c r="H21" i="18"/>
  <c r="K21" i="18" s="1"/>
  <c r="L17" i="18"/>
  <c r="O17" i="18" s="1"/>
  <c r="H17" i="18"/>
  <c r="K17" i="18" s="1"/>
  <c r="L11" i="17"/>
  <c r="O11" i="17" s="1"/>
  <c r="L14" i="17"/>
  <c r="O14" i="17" s="1"/>
  <c r="H14" i="17"/>
  <c r="K14" i="17" s="1"/>
  <c r="I13" i="17"/>
  <c r="M13" i="17"/>
  <c r="J53" i="1"/>
  <c r="K53" i="1" s="1"/>
  <c r="J49" i="1"/>
  <c r="K49" i="1" s="1"/>
  <c r="J45" i="1"/>
  <c r="K45" i="1" s="1"/>
  <c r="J41" i="1"/>
  <c r="K41" i="1" s="1"/>
  <c r="J37" i="1"/>
  <c r="K37" i="1" s="1"/>
  <c r="J33" i="1"/>
  <c r="K33" i="1" s="1"/>
  <c r="J29" i="1"/>
  <c r="K29" i="1" s="1"/>
  <c r="J25" i="1"/>
  <c r="K25" i="1" s="1"/>
  <c r="J21" i="1"/>
  <c r="K21" i="1" s="1"/>
  <c r="J17" i="1"/>
  <c r="K17" i="1" s="1"/>
  <c r="J13" i="1"/>
  <c r="K13" i="1" s="1"/>
  <c r="N54" i="1"/>
  <c r="N50" i="1"/>
  <c r="N46" i="1"/>
  <c r="N42" i="1"/>
  <c r="N38" i="1"/>
  <c r="N34" i="1"/>
  <c r="N30" i="1"/>
  <c r="N26" i="1"/>
  <c r="N22" i="1"/>
  <c r="N18" i="1"/>
  <c r="N14" i="1"/>
  <c r="J52" i="1"/>
  <c r="K52" i="1" s="1"/>
  <c r="J48" i="1"/>
  <c r="K48" i="1" s="1"/>
  <c r="J44" i="1"/>
  <c r="K44" i="1" s="1"/>
  <c r="J40" i="1"/>
  <c r="K40" i="1" s="1"/>
  <c r="J36" i="1"/>
  <c r="K36" i="1" s="1"/>
  <c r="J32" i="1"/>
  <c r="K32" i="1" s="1"/>
  <c r="J28" i="1"/>
  <c r="K28" i="1" s="1"/>
  <c r="J24" i="1"/>
  <c r="K24" i="1" s="1"/>
  <c r="J20" i="1"/>
  <c r="K20" i="1" s="1"/>
  <c r="J16" i="1"/>
  <c r="K16" i="1" s="1"/>
  <c r="J12" i="1"/>
  <c r="K12" i="1" s="1"/>
  <c r="N53" i="1"/>
  <c r="N49" i="1"/>
  <c r="N45" i="1"/>
  <c r="N41" i="1"/>
  <c r="N37" i="1"/>
  <c r="N33" i="1"/>
  <c r="N29" i="1"/>
  <c r="N25" i="1"/>
  <c r="N21" i="1"/>
  <c r="N17" i="1"/>
  <c r="N13" i="1"/>
  <c r="J10" i="1"/>
  <c r="K10" i="1" s="1"/>
  <c r="J51" i="1"/>
  <c r="K51" i="1" s="1"/>
  <c r="J47" i="1"/>
  <c r="K47" i="1" s="1"/>
  <c r="J43" i="1"/>
  <c r="K43" i="1" s="1"/>
  <c r="J39" i="1"/>
  <c r="K39" i="1" s="1"/>
  <c r="J35" i="1"/>
  <c r="K35" i="1" s="1"/>
  <c r="J31" i="1"/>
  <c r="K31" i="1" s="1"/>
  <c r="J27" i="1"/>
  <c r="K27" i="1" s="1"/>
  <c r="J23" i="1"/>
  <c r="K23" i="1" s="1"/>
  <c r="J19" i="1"/>
  <c r="K19" i="1" s="1"/>
  <c r="J15" i="1"/>
  <c r="K15" i="1" s="1"/>
  <c r="J11" i="1"/>
  <c r="K11" i="1" s="1"/>
  <c r="N52" i="1"/>
  <c r="N48" i="1"/>
  <c r="N44" i="1"/>
  <c r="N40" i="1"/>
  <c r="N36" i="1"/>
  <c r="N32" i="1"/>
  <c r="N28" i="1"/>
  <c r="N24" i="1"/>
  <c r="N20" i="1"/>
  <c r="N16" i="1"/>
  <c r="N12" i="1"/>
  <c r="J54" i="1"/>
  <c r="J50" i="1"/>
  <c r="K50" i="1" s="1"/>
  <c r="J46" i="1"/>
  <c r="K46" i="1" s="1"/>
  <c r="J42" i="1"/>
  <c r="K42" i="1" s="1"/>
  <c r="J38" i="1"/>
  <c r="K38" i="1" s="1"/>
  <c r="J34" i="1"/>
  <c r="K34" i="1" s="1"/>
  <c r="J30" i="1"/>
  <c r="K30" i="1" s="1"/>
  <c r="J26" i="1"/>
  <c r="K26" i="1" s="1"/>
  <c r="J22" i="1"/>
  <c r="K22" i="1" s="1"/>
  <c r="J18" i="1"/>
  <c r="K18" i="1" s="1"/>
  <c r="J14" i="1"/>
  <c r="K14" i="1" s="1"/>
  <c r="N10" i="1"/>
  <c r="O10" i="1" s="1"/>
  <c r="N51" i="1"/>
  <c r="N47" i="1"/>
  <c r="N43" i="1"/>
  <c r="N39" i="1"/>
  <c r="N35" i="1"/>
  <c r="N31" i="1"/>
  <c r="N27" i="1"/>
  <c r="N23" i="1"/>
  <c r="N19" i="1"/>
  <c r="N15" i="1"/>
  <c r="M15" i="21" l="1"/>
  <c r="I15" i="21"/>
  <c r="M14" i="20"/>
  <c r="I14" i="20"/>
  <c r="I14" i="18"/>
  <c r="M14" i="18"/>
  <c r="H17" i="17"/>
  <c r="K17" i="17" s="1"/>
  <c r="L17" i="17"/>
  <c r="O17" i="17" s="1"/>
  <c r="L21" i="17"/>
  <c r="O21" i="17" s="1"/>
  <c r="H21" i="17"/>
  <c r="K21" i="17" s="1"/>
  <c r="L15" i="17"/>
  <c r="O15" i="17" s="1"/>
  <c r="H15" i="17"/>
  <c r="K15" i="17" s="1"/>
  <c r="L28" i="17"/>
  <c r="O28" i="17" s="1"/>
  <c r="H28" i="17"/>
  <c r="K28" i="17" s="1"/>
  <c r="L32" i="17"/>
  <c r="O32" i="17" s="1"/>
  <c r="H32" i="17"/>
  <c r="K32" i="17" s="1"/>
  <c r="L36" i="17"/>
  <c r="O36" i="17" s="1"/>
  <c r="H36" i="17"/>
  <c r="K36" i="17" s="1"/>
  <c r="L40" i="17"/>
  <c r="O40" i="17" s="1"/>
  <c r="H40" i="17"/>
  <c r="K40" i="17" s="1"/>
  <c r="L44" i="17"/>
  <c r="O44" i="17" s="1"/>
  <c r="H44" i="17"/>
  <c r="K44" i="17" s="1"/>
  <c r="L48" i="17"/>
  <c r="O48" i="17" s="1"/>
  <c r="H48" i="17"/>
  <c r="K48" i="17" s="1"/>
  <c r="L52" i="17"/>
  <c r="O52" i="17" s="1"/>
  <c r="H52" i="17"/>
  <c r="K52" i="17" s="1"/>
  <c r="H16" i="17"/>
  <c r="K16" i="17" s="1"/>
  <c r="L16" i="17"/>
  <c r="O16" i="17" s="1"/>
  <c r="L20" i="17"/>
  <c r="O20" i="17" s="1"/>
  <c r="H20" i="17"/>
  <c r="K20" i="17" s="1"/>
  <c r="L27" i="17"/>
  <c r="O27" i="17" s="1"/>
  <c r="H27" i="17"/>
  <c r="K27" i="17" s="1"/>
  <c r="L35" i="17"/>
  <c r="O35" i="17" s="1"/>
  <c r="H35" i="17"/>
  <c r="K35" i="17" s="1"/>
  <c r="L43" i="17"/>
  <c r="O43" i="17" s="1"/>
  <c r="H43" i="17"/>
  <c r="K43" i="17" s="1"/>
  <c r="L47" i="17"/>
  <c r="O47" i="17" s="1"/>
  <c r="H47" i="17"/>
  <c r="K47" i="17" s="1"/>
  <c r="L18" i="17"/>
  <c r="O18" i="17" s="1"/>
  <c r="H18" i="17"/>
  <c r="K18" i="17" s="1"/>
  <c r="L22" i="17"/>
  <c r="O22" i="17" s="1"/>
  <c r="H22" i="17"/>
  <c r="K22" i="17" s="1"/>
  <c r="L25" i="17"/>
  <c r="O25" i="17" s="1"/>
  <c r="H25" i="17"/>
  <c r="K25" i="17" s="1"/>
  <c r="L29" i="17"/>
  <c r="O29" i="17" s="1"/>
  <c r="H29" i="17"/>
  <c r="K29" i="17" s="1"/>
  <c r="L33" i="17"/>
  <c r="O33" i="17" s="1"/>
  <c r="H33" i="17"/>
  <c r="K33" i="17" s="1"/>
  <c r="L37" i="17"/>
  <c r="O37" i="17" s="1"/>
  <c r="H37" i="17"/>
  <c r="K37" i="17" s="1"/>
  <c r="L41" i="17"/>
  <c r="O41" i="17" s="1"/>
  <c r="H41" i="17"/>
  <c r="K41" i="17" s="1"/>
  <c r="L45" i="17"/>
  <c r="O45" i="17" s="1"/>
  <c r="H45" i="17"/>
  <c r="K45" i="17" s="1"/>
  <c r="L49" i="17"/>
  <c r="O49" i="17" s="1"/>
  <c r="H49" i="17"/>
  <c r="K49" i="17" s="1"/>
  <c r="L53" i="17"/>
  <c r="O53" i="17" s="1"/>
  <c r="H53" i="17"/>
  <c r="K53" i="17" s="1"/>
  <c r="I14" i="17"/>
  <c r="M14" i="17"/>
  <c r="L19" i="17"/>
  <c r="O19" i="17" s="1"/>
  <c r="H19" i="17"/>
  <c r="K19" i="17" s="1"/>
  <c r="L23" i="17"/>
  <c r="O23" i="17" s="1"/>
  <c r="H23" i="17"/>
  <c r="K23" i="17" s="1"/>
  <c r="L26" i="17"/>
  <c r="O26" i="17" s="1"/>
  <c r="H26" i="17"/>
  <c r="K26" i="17" s="1"/>
  <c r="L30" i="17"/>
  <c r="O30" i="17" s="1"/>
  <c r="H30" i="17"/>
  <c r="K30" i="17" s="1"/>
  <c r="L34" i="17"/>
  <c r="O34" i="17" s="1"/>
  <c r="H34" i="17"/>
  <c r="K34" i="17" s="1"/>
  <c r="L38" i="17"/>
  <c r="O38" i="17" s="1"/>
  <c r="H38" i="17"/>
  <c r="K38" i="17" s="1"/>
  <c r="L42" i="17"/>
  <c r="O42" i="17" s="1"/>
  <c r="H42" i="17"/>
  <c r="K42" i="17" s="1"/>
  <c r="L46" i="17"/>
  <c r="O46" i="17" s="1"/>
  <c r="H46" i="17"/>
  <c r="K46" i="17" s="1"/>
  <c r="L50" i="17"/>
  <c r="O50" i="17" s="1"/>
  <c r="H50" i="17"/>
  <c r="K50" i="17" s="1"/>
  <c r="L54" i="17"/>
  <c r="O54" i="17" s="1"/>
  <c r="H54" i="17"/>
  <c r="K54" i="17" s="1"/>
  <c r="L24" i="17"/>
  <c r="O24" i="17" s="1"/>
  <c r="H24" i="17"/>
  <c r="K24" i="17" s="1"/>
  <c r="L31" i="17"/>
  <c r="O31" i="17" s="1"/>
  <c r="H31" i="17"/>
  <c r="K31" i="17" s="1"/>
  <c r="L39" i="17"/>
  <c r="O39" i="17" s="1"/>
  <c r="H39" i="17"/>
  <c r="K39" i="17" s="1"/>
  <c r="L51" i="17"/>
  <c r="O51" i="17" s="1"/>
  <c r="H51" i="17"/>
  <c r="K51" i="17" s="1"/>
  <c r="J8" i="16"/>
  <c r="J8" i="15"/>
  <c r="L8" i="1"/>
  <c r="M16" i="21" l="1"/>
  <c r="I16" i="21"/>
  <c r="M15" i="20"/>
  <c r="I15" i="20"/>
  <c r="I15" i="18"/>
  <c r="M15" i="18"/>
  <c r="I15" i="17"/>
  <c r="M15" i="17"/>
  <c r="D20" i="16"/>
  <c r="D21" i="16" s="1"/>
  <c r="G21" i="16" s="1"/>
  <c r="L6" i="16"/>
  <c r="G8" i="16"/>
  <c r="E6" i="16"/>
  <c r="F6" i="16"/>
  <c r="D7" i="16"/>
  <c r="F31" i="15"/>
  <c r="F40" i="15" s="1"/>
  <c r="F16" i="15"/>
  <c r="D11" i="1"/>
  <c r="H11" i="1" s="1"/>
  <c r="D28" i="1"/>
  <c r="L28" i="1" s="1"/>
  <c r="O28" i="1" s="1"/>
  <c r="H8" i="1"/>
  <c r="O6" i="1"/>
  <c r="O5" i="1"/>
  <c r="H12" i="1"/>
  <c r="D13" i="1"/>
  <c r="H13" i="1" s="1"/>
  <c r="H14" i="1"/>
  <c r="D15" i="1"/>
  <c r="H15" i="1" s="1"/>
  <c r="D16" i="1"/>
  <c r="D17" i="1"/>
  <c r="D18" i="1"/>
  <c r="D19" i="1"/>
  <c r="H19" i="1" s="1"/>
  <c r="D20" i="1"/>
  <c r="D21" i="1"/>
  <c r="D22" i="1"/>
  <c r="D23" i="1"/>
  <c r="H23" i="1" s="1"/>
  <c r="D24" i="1"/>
  <c r="D25" i="1"/>
  <c r="D26" i="1"/>
  <c r="H26" i="1" s="1"/>
  <c r="D27" i="1"/>
  <c r="H27" i="1" s="1"/>
  <c r="D29" i="1"/>
  <c r="H29" i="1" s="1"/>
  <c r="D30" i="1"/>
  <c r="H30" i="1" s="1"/>
  <c r="D31" i="1"/>
  <c r="H31" i="1" s="1"/>
  <c r="D32" i="1"/>
  <c r="D33" i="1"/>
  <c r="H33" i="1" s="1"/>
  <c r="D34" i="1"/>
  <c r="D35" i="1"/>
  <c r="H35" i="1" s="1"/>
  <c r="D36" i="1"/>
  <c r="D37" i="1"/>
  <c r="H37" i="1" s="1"/>
  <c r="D38" i="1"/>
  <c r="D39" i="1"/>
  <c r="H39" i="1" s="1"/>
  <c r="D40" i="1"/>
  <c r="D41" i="1"/>
  <c r="H41" i="1" s="1"/>
  <c r="D42" i="1"/>
  <c r="D43" i="1"/>
  <c r="H43" i="1" s="1"/>
  <c r="D44" i="1"/>
  <c r="D45" i="1"/>
  <c r="H45" i="1" s="1"/>
  <c r="D46" i="1"/>
  <c r="D47" i="1"/>
  <c r="H47" i="1" s="1"/>
  <c r="D48" i="1"/>
  <c r="D49" i="1"/>
  <c r="H49" i="1" s="1"/>
  <c r="D50" i="1"/>
  <c r="D51" i="1"/>
  <c r="H51" i="1" s="1"/>
  <c r="D52" i="1"/>
  <c r="D53" i="1"/>
  <c r="H53" i="1" s="1"/>
  <c r="D54" i="1"/>
  <c r="H10" i="1"/>
  <c r="L14" i="1"/>
  <c r="O14" i="1" s="1"/>
  <c r="L10" i="1"/>
  <c r="D23" i="16" l="1"/>
  <c r="M17" i="21"/>
  <c r="I17" i="21"/>
  <c r="M16" i="20"/>
  <c r="I16" i="20"/>
  <c r="I16" i="18"/>
  <c r="M16" i="18"/>
  <c r="I16" i="17"/>
  <c r="M16" i="17"/>
  <c r="L29" i="1"/>
  <c r="O29" i="1" s="1"/>
  <c r="L41" i="1"/>
  <c r="O41" i="1" s="1"/>
  <c r="L12" i="1"/>
  <c r="O12" i="1" s="1"/>
  <c r="H28" i="1"/>
  <c r="L11" i="1"/>
  <c r="O11" i="1" s="1"/>
  <c r="L19" i="1"/>
  <c r="O19" i="1" s="1"/>
  <c r="L37" i="1"/>
  <c r="O37" i="1" s="1"/>
  <c r="L45" i="1"/>
  <c r="O45" i="1" s="1"/>
  <c r="L51" i="1"/>
  <c r="O51" i="1" s="1"/>
  <c r="L31" i="1"/>
  <c r="O31" i="1" s="1"/>
  <c r="G23" i="16"/>
  <c r="L49" i="1"/>
  <c r="O49" i="1" s="1"/>
  <c r="L35" i="1"/>
  <c r="O35" i="1" s="1"/>
  <c r="L26" i="1"/>
  <c r="O26" i="1" s="1"/>
  <c r="L30" i="1"/>
  <c r="O30" i="1" s="1"/>
  <c r="L23" i="1"/>
  <c r="O23" i="1" s="1"/>
  <c r="L53" i="1"/>
  <c r="O53" i="1" s="1"/>
  <c r="L43" i="1"/>
  <c r="O43" i="1" s="1"/>
  <c r="L33" i="1"/>
  <c r="O33" i="1" s="1"/>
  <c r="L15" i="1"/>
  <c r="O15" i="1" s="1"/>
  <c r="F26" i="15"/>
  <c r="F18" i="15"/>
  <c r="F19" i="15"/>
  <c r="F23" i="15"/>
  <c r="F24" i="15"/>
  <c r="J24" i="15" s="1"/>
  <c r="L47" i="1"/>
  <c r="O47" i="1" s="1"/>
  <c r="L39" i="1"/>
  <c r="O39" i="1" s="1"/>
  <c r="L27" i="1"/>
  <c r="O27" i="1" s="1"/>
  <c r="J40" i="15"/>
  <c r="I40" i="15"/>
  <c r="K40" i="15"/>
  <c r="G20" i="16"/>
  <c r="D22" i="16"/>
  <c r="G22" i="16" s="1"/>
  <c r="D56" i="16"/>
  <c r="G56" i="16" s="1"/>
  <c r="F39" i="15"/>
  <c r="I39" i="15" s="1"/>
  <c r="J20" i="16"/>
  <c r="F33" i="15"/>
  <c r="I33" i="15" s="1"/>
  <c r="F36" i="15"/>
  <c r="F41" i="15"/>
  <c r="F35" i="15"/>
  <c r="H54" i="1"/>
  <c r="K54" i="1" s="1"/>
  <c r="L54" i="1"/>
  <c r="H46" i="1"/>
  <c r="L46" i="1"/>
  <c r="O46" i="1" s="1"/>
  <c r="H38" i="1"/>
  <c r="L38" i="1"/>
  <c r="O38" i="1" s="1"/>
  <c r="H21" i="1"/>
  <c r="L21" i="1"/>
  <c r="O21" i="1" s="1"/>
  <c r="H18" i="1"/>
  <c r="J56" i="16"/>
  <c r="D13" i="16"/>
  <c r="J10" i="16"/>
  <c r="L10" i="16" s="1"/>
  <c r="G10" i="16"/>
  <c r="I24" i="15"/>
  <c r="L18" i="1"/>
  <c r="O18" i="1" s="1"/>
  <c r="L48" i="1"/>
  <c r="O48" i="1" s="1"/>
  <c r="H48" i="1"/>
  <c r="L40" i="1"/>
  <c r="O40" i="1" s="1"/>
  <c r="H40" i="1"/>
  <c r="L32" i="1"/>
  <c r="O32" i="1" s="1"/>
  <c r="H32" i="1"/>
  <c r="L17" i="1"/>
  <c r="O17" i="1" s="1"/>
  <c r="H17" i="1"/>
  <c r="H50" i="1"/>
  <c r="L50" i="1"/>
  <c r="O50" i="1" s="1"/>
  <c r="L42" i="1"/>
  <c r="O42" i="1" s="1"/>
  <c r="H42" i="1"/>
  <c r="H34" i="1"/>
  <c r="L34" i="1"/>
  <c r="O34" i="1" s="1"/>
  <c r="L13" i="1"/>
  <c r="O13" i="1" s="1"/>
  <c r="L52" i="1"/>
  <c r="O52" i="1" s="1"/>
  <c r="H52" i="1"/>
  <c r="L44" i="1"/>
  <c r="O44" i="1" s="1"/>
  <c r="H44" i="1"/>
  <c r="L36" i="1"/>
  <c r="O36" i="1" s="1"/>
  <c r="H36" i="1"/>
  <c r="H25" i="1"/>
  <c r="L25" i="1"/>
  <c r="O25" i="1" s="1"/>
  <c r="H22" i="1"/>
  <c r="L22" i="1"/>
  <c r="O22" i="1" s="1"/>
  <c r="H20" i="1"/>
  <c r="L20" i="1"/>
  <c r="O20" i="1" s="1"/>
  <c r="H24" i="1"/>
  <c r="L24" i="1"/>
  <c r="O24" i="1" s="1"/>
  <c r="H16" i="1"/>
  <c r="L16" i="1"/>
  <c r="O16" i="1" s="1"/>
  <c r="J21" i="16"/>
  <c r="J26" i="15"/>
  <c r="J36" i="15"/>
  <c r="K36" i="15"/>
  <c r="I36" i="15"/>
  <c r="K23" i="15"/>
  <c r="J23" i="15"/>
  <c r="I23" i="15"/>
  <c r="J23" i="16"/>
  <c r="K19" i="15"/>
  <c r="F21" i="15"/>
  <c r="F25" i="15"/>
  <c r="F22" i="15"/>
  <c r="F27" i="15"/>
  <c r="F28" i="15"/>
  <c r="F20" i="15"/>
  <c r="F34" i="15"/>
  <c r="F38" i="15"/>
  <c r="F42" i="15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F43" i="15"/>
  <c r="F37" i="15"/>
  <c r="M18" i="21" l="1"/>
  <c r="I18" i="21"/>
  <c r="I17" i="20"/>
  <c r="M17" i="20"/>
  <c r="I17" i="18"/>
  <c r="M17" i="18"/>
  <c r="I17" i="17"/>
  <c r="M17" i="17"/>
  <c r="J22" i="16"/>
  <c r="I18" i="15"/>
  <c r="K18" i="15"/>
  <c r="K39" i="15"/>
  <c r="I35" i="15"/>
  <c r="J35" i="15"/>
  <c r="K35" i="15"/>
  <c r="K26" i="15"/>
  <c r="I26" i="15"/>
  <c r="J33" i="15"/>
  <c r="K24" i="15"/>
  <c r="J39" i="15"/>
  <c r="K41" i="15"/>
  <c r="I41" i="15"/>
  <c r="J41" i="15"/>
  <c r="J18" i="15"/>
  <c r="K33" i="15"/>
  <c r="J19" i="15"/>
  <c r="I19" i="15"/>
  <c r="G25" i="16"/>
  <c r="J25" i="16"/>
  <c r="G29" i="16"/>
  <c r="J29" i="16"/>
  <c r="G33" i="16"/>
  <c r="J33" i="16"/>
  <c r="G37" i="16"/>
  <c r="J37" i="16"/>
  <c r="G41" i="16"/>
  <c r="J41" i="16"/>
  <c r="G45" i="16"/>
  <c r="J45" i="16"/>
  <c r="G49" i="16"/>
  <c r="J49" i="16"/>
  <c r="G53" i="16"/>
  <c r="J53" i="16"/>
  <c r="J38" i="15"/>
  <c r="I38" i="15"/>
  <c r="K38" i="15"/>
  <c r="K27" i="15"/>
  <c r="I27" i="15"/>
  <c r="J27" i="15"/>
  <c r="G19" i="16"/>
  <c r="J19" i="16"/>
  <c r="G11" i="16"/>
  <c r="J11" i="16"/>
  <c r="G15" i="16"/>
  <c r="J15" i="16"/>
  <c r="I37" i="15"/>
  <c r="K37" i="15"/>
  <c r="J37" i="15"/>
  <c r="G26" i="16"/>
  <c r="J26" i="16"/>
  <c r="G30" i="16"/>
  <c r="J30" i="16"/>
  <c r="G34" i="16"/>
  <c r="J34" i="16"/>
  <c r="G38" i="16"/>
  <c r="J38" i="16"/>
  <c r="G42" i="16"/>
  <c r="J42" i="16"/>
  <c r="G46" i="16"/>
  <c r="J46" i="16"/>
  <c r="G50" i="16"/>
  <c r="J50" i="16"/>
  <c r="G54" i="16"/>
  <c r="J54" i="16"/>
  <c r="J34" i="15"/>
  <c r="K34" i="15"/>
  <c r="I34" i="15"/>
  <c r="J22" i="15"/>
  <c r="K22" i="15"/>
  <c r="I22" i="15"/>
  <c r="E11" i="1"/>
  <c r="M10" i="1"/>
  <c r="G12" i="16"/>
  <c r="J12" i="16"/>
  <c r="G16" i="16"/>
  <c r="J16" i="16"/>
  <c r="I43" i="15"/>
  <c r="K43" i="15"/>
  <c r="J43" i="15"/>
  <c r="G27" i="16"/>
  <c r="J27" i="16"/>
  <c r="G31" i="16"/>
  <c r="J31" i="16"/>
  <c r="G35" i="16"/>
  <c r="J35" i="16"/>
  <c r="G39" i="16"/>
  <c r="J39" i="16"/>
  <c r="G43" i="16"/>
  <c r="J43" i="16"/>
  <c r="G47" i="16"/>
  <c r="J47" i="16"/>
  <c r="G51" i="16"/>
  <c r="J51" i="16"/>
  <c r="G55" i="16"/>
  <c r="J55" i="16"/>
  <c r="I20" i="15"/>
  <c r="K20" i="15"/>
  <c r="J20" i="15"/>
  <c r="I25" i="15"/>
  <c r="J25" i="15"/>
  <c r="K25" i="15"/>
  <c r="G13" i="16"/>
  <c r="J13" i="16"/>
  <c r="G17" i="16"/>
  <c r="J17" i="16"/>
  <c r="G24" i="16"/>
  <c r="J24" i="16"/>
  <c r="G28" i="16"/>
  <c r="J28" i="16"/>
  <c r="G32" i="16"/>
  <c r="J32" i="16"/>
  <c r="G36" i="16"/>
  <c r="J36" i="16"/>
  <c r="G40" i="16"/>
  <c r="J40" i="16"/>
  <c r="G44" i="16"/>
  <c r="J44" i="16"/>
  <c r="G48" i="16"/>
  <c r="J48" i="16"/>
  <c r="G52" i="16"/>
  <c r="J52" i="16"/>
  <c r="J42" i="15"/>
  <c r="I42" i="15"/>
  <c r="K42" i="15"/>
  <c r="K28" i="15"/>
  <c r="I28" i="15"/>
  <c r="J28" i="15"/>
  <c r="I21" i="15"/>
  <c r="K21" i="15"/>
  <c r="J21" i="15"/>
  <c r="G14" i="16"/>
  <c r="J14" i="16"/>
  <c r="G18" i="16"/>
  <c r="J18" i="16"/>
  <c r="M19" i="21" l="1"/>
  <c r="I19" i="21"/>
  <c r="I18" i="20"/>
  <c r="M18" i="20"/>
  <c r="I18" i="18"/>
  <c r="M18" i="18"/>
  <c r="I18" i="17"/>
  <c r="M18" i="17"/>
  <c r="M11" i="1"/>
  <c r="E12" i="1"/>
  <c r="I11" i="1"/>
  <c r="H10" i="16"/>
  <c r="I10" i="16" s="1"/>
  <c r="E11" i="16"/>
  <c r="K10" i="16"/>
  <c r="F10" i="16"/>
  <c r="M20" i="21" l="1"/>
  <c r="I20" i="21"/>
  <c r="I19" i="20"/>
  <c r="M19" i="20"/>
  <c r="I19" i="18"/>
  <c r="M19" i="18"/>
  <c r="I19" i="17"/>
  <c r="M19" i="17"/>
  <c r="E12" i="16"/>
  <c r="K11" i="16"/>
  <c r="L11" i="16" s="1"/>
  <c r="H11" i="16"/>
  <c r="I11" i="16" s="1"/>
  <c r="F11" i="16"/>
  <c r="E13" i="1"/>
  <c r="M12" i="1"/>
  <c r="I12" i="1"/>
  <c r="M21" i="21" l="1"/>
  <c r="I21" i="21"/>
  <c r="I20" i="20"/>
  <c r="M20" i="20"/>
  <c r="I20" i="18"/>
  <c r="M20" i="18"/>
  <c r="I20" i="17"/>
  <c r="M20" i="17"/>
  <c r="I13" i="1"/>
  <c r="E14" i="1"/>
  <c r="M13" i="1"/>
  <c r="H12" i="16"/>
  <c r="I12" i="16" s="1"/>
  <c r="K12" i="16"/>
  <c r="L12" i="16" s="1"/>
  <c r="E13" i="16"/>
  <c r="F12" i="16"/>
  <c r="M22" i="21" l="1"/>
  <c r="I21" i="20"/>
  <c r="M21" i="20"/>
  <c r="I21" i="18"/>
  <c r="M21" i="18"/>
  <c r="I21" i="17"/>
  <c r="M21" i="17"/>
  <c r="E20" i="16"/>
  <c r="E14" i="16"/>
  <c r="K13" i="16"/>
  <c r="L13" i="16" s="1"/>
  <c r="H13" i="16"/>
  <c r="I13" i="16" s="1"/>
  <c r="F13" i="16"/>
  <c r="E15" i="1"/>
  <c r="M14" i="1"/>
  <c r="I14" i="1"/>
  <c r="M23" i="21" l="1"/>
  <c r="I23" i="21"/>
  <c r="I22" i="20"/>
  <c r="M22" i="20"/>
  <c r="I22" i="18"/>
  <c r="M22" i="18"/>
  <c r="I22" i="17"/>
  <c r="M22" i="17"/>
  <c r="M15" i="1"/>
  <c r="E16" i="1"/>
  <c r="I15" i="1"/>
  <c r="E15" i="16"/>
  <c r="H14" i="16"/>
  <c r="I14" i="16" s="1"/>
  <c r="K14" i="16"/>
  <c r="L14" i="16" s="1"/>
  <c r="F14" i="16"/>
  <c r="K20" i="16"/>
  <c r="L20" i="16" s="1"/>
  <c r="H20" i="16"/>
  <c r="I20" i="16" s="1"/>
  <c r="E21" i="16"/>
  <c r="F20" i="16"/>
  <c r="M24" i="21" l="1"/>
  <c r="I24" i="21"/>
  <c r="I23" i="20"/>
  <c r="M23" i="20"/>
  <c r="I23" i="18"/>
  <c r="M23" i="18"/>
  <c r="I23" i="17"/>
  <c r="M23" i="17"/>
  <c r="E17" i="1"/>
  <c r="M16" i="1"/>
  <c r="I16" i="1"/>
  <c r="H21" i="16"/>
  <c r="I21" i="16" s="1"/>
  <c r="K21" i="16"/>
  <c r="L21" i="16" s="1"/>
  <c r="E22" i="16"/>
  <c r="F21" i="16"/>
  <c r="K15" i="16"/>
  <c r="L15" i="16" s="1"/>
  <c r="E16" i="16"/>
  <c r="H15" i="16"/>
  <c r="I15" i="16" s="1"/>
  <c r="F15" i="16"/>
  <c r="M25" i="21" l="1"/>
  <c r="I25" i="21"/>
  <c r="I24" i="20"/>
  <c r="M24" i="20"/>
  <c r="I24" i="18"/>
  <c r="M24" i="18"/>
  <c r="I24" i="17"/>
  <c r="M24" i="17"/>
  <c r="E23" i="16"/>
  <c r="H22" i="16"/>
  <c r="I22" i="16" s="1"/>
  <c r="F22" i="16"/>
  <c r="K22" i="16"/>
  <c r="L22" i="16" s="1"/>
  <c r="H16" i="16"/>
  <c r="I16" i="16" s="1"/>
  <c r="E17" i="16"/>
  <c r="K16" i="16"/>
  <c r="L16" i="16" s="1"/>
  <c r="F16" i="16"/>
  <c r="E18" i="1"/>
  <c r="M17" i="1"/>
  <c r="I17" i="1"/>
  <c r="I26" i="21" l="1"/>
  <c r="M26" i="21"/>
  <c r="I25" i="20"/>
  <c r="M25" i="20"/>
  <c r="I25" i="18"/>
  <c r="M25" i="18"/>
  <c r="I25" i="17"/>
  <c r="M25" i="17"/>
  <c r="E18" i="16"/>
  <c r="K17" i="16"/>
  <c r="L17" i="16" s="1"/>
  <c r="H17" i="16"/>
  <c r="I17" i="16" s="1"/>
  <c r="F17" i="16"/>
  <c r="E19" i="1"/>
  <c r="I18" i="1"/>
  <c r="M18" i="1"/>
  <c r="E24" i="16"/>
  <c r="H23" i="16"/>
  <c r="I23" i="16" s="1"/>
  <c r="K23" i="16"/>
  <c r="L23" i="16" s="1"/>
  <c r="F23" i="16"/>
  <c r="M27" i="21" l="1"/>
  <c r="I27" i="21"/>
  <c r="M26" i="20"/>
  <c r="I26" i="20"/>
  <c r="M26" i="18"/>
  <c r="I26" i="18"/>
  <c r="M26" i="17"/>
  <c r="I26" i="17"/>
  <c r="H24" i="16"/>
  <c r="I24" i="16" s="1"/>
  <c r="E25" i="16"/>
  <c r="K24" i="16"/>
  <c r="L24" i="16" s="1"/>
  <c r="F24" i="16"/>
  <c r="M19" i="1"/>
  <c r="I19" i="1"/>
  <c r="E20" i="1"/>
  <c r="H18" i="16"/>
  <c r="I18" i="16" s="1"/>
  <c r="E19" i="16"/>
  <c r="K18" i="16"/>
  <c r="L18" i="16" s="1"/>
  <c r="F18" i="16"/>
  <c r="M28" i="21" l="1"/>
  <c r="I28" i="21"/>
  <c r="I27" i="20"/>
  <c r="M27" i="20"/>
  <c r="M27" i="18"/>
  <c r="I27" i="18"/>
  <c r="I27" i="17"/>
  <c r="M27" i="17"/>
  <c r="M20" i="1"/>
  <c r="E21" i="1"/>
  <c r="I20" i="1"/>
  <c r="K19" i="16"/>
  <c r="L19" i="16" s="1"/>
  <c r="H19" i="16"/>
  <c r="I19" i="16" s="1"/>
  <c r="F19" i="16"/>
  <c r="K25" i="16"/>
  <c r="L25" i="16" s="1"/>
  <c r="H25" i="16"/>
  <c r="I25" i="16" s="1"/>
  <c r="E26" i="16"/>
  <c r="F25" i="16"/>
  <c r="M29" i="21" l="1"/>
  <c r="I29" i="21"/>
  <c r="I28" i="20"/>
  <c r="M28" i="20"/>
  <c r="M28" i="18"/>
  <c r="I28" i="18"/>
  <c r="M28" i="17"/>
  <c r="I28" i="17"/>
  <c r="H26" i="16"/>
  <c r="I26" i="16" s="1"/>
  <c r="K26" i="16"/>
  <c r="L26" i="16" s="1"/>
  <c r="E27" i="16"/>
  <c r="F26" i="16"/>
  <c r="E22" i="1"/>
  <c r="I21" i="1"/>
  <c r="M21" i="1"/>
  <c r="I30" i="21" l="1"/>
  <c r="M30" i="21"/>
  <c r="I29" i="20"/>
  <c r="M29" i="20"/>
  <c r="M29" i="18"/>
  <c r="I29" i="18"/>
  <c r="M29" i="17"/>
  <c r="I29" i="17"/>
  <c r="E28" i="16"/>
  <c r="K27" i="16"/>
  <c r="L27" i="16" s="1"/>
  <c r="H27" i="16"/>
  <c r="I27" i="16" s="1"/>
  <c r="F27" i="16"/>
  <c r="E23" i="1"/>
  <c r="I22" i="1"/>
  <c r="M22" i="1"/>
  <c r="M31" i="21" l="1"/>
  <c r="I31" i="21"/>
  <c r="I30" i="20"/>
  <c r="M30" i="20"/>
  <c r="I30" i="18"/>
  <c r="M30" i="18"/>
  <c r="M30" i="17"/>
  <c r="I30" i="17"/>
  <c r="E24" i="1"/>
  <c r="M23" i="1"/>
  <c r="I23" i="1"/>
  <c r="E29" i="16"/>
  <c r="H28" i="16"/>
  <c r="I28" i="16" s="1"/>
  <c r="K28" i="16"/>
  <c r="L28" i="16" s="1"/>
  <c r="F28" i="16"/>
  <c r="M32" i="21" l="1"/>
  <c r="I32" i="21"/>
  <c r="I31" i="20"/>
  <c r="M31" i="20"/>
  <c r="M31" i="18"/>
  <c r="I31" i="18"/>
  <c r="I31" i="17"/>
  <c r="M31" i="17"/>
  <c r="K29" i="16"/>
  <c r="L29" i="16" s="1"/>
  <c r="E30" i="16"/>
  <c r="H29" i="16"/>
  <c r="I29" i="16" s="1"/>
  <c r="F29" i="16"/>
  <c r="E25" i="1"/>
  <c r="M24" i="1"/>
  <c r="I24" i="1"/>
  <c r="M33" i="21" l="1"/>
  <c r="I33" i="21"/>
  <c r="I32" i="20"/>
  <c r="M32" i="20"/>
  <c r="I32" i="18"/>
  <c r="M32" i="18"/>
  <c r="M32" i="17"/>
  <c r="I32" i="17"/>
  <c r="H30" i="16"/>
  <c r="I30" i="16" s="1"/>
  <c r="E31" i="16"/>
  <c r="K30" i="16"/>
  <c r="L30" i="16" s="1"/>
  <c r="F30" i="16"/>
  <c r="M25" i="1"/>
  <c r="I25" i="1"/>
  <c r="E26" i="1"/>
  <c r="I34" i="21" l="1"/>
  <c r="M34" i="21"/>
  <c r="I33" i="20"/>
  <c r="M33" i="20"/>
  <c r="M33" i="18"/>
  <c r="I33" i="18"/>
  <c r="M33" i="17"/>
  <c r="I33" i="17"/>
  <c r="E27" i="1"/>
  <c r="I26" i="1"/>
  <c r="M26" i="1"/>
  <c r="E32" i="16"/>
  <c r="K31" i="16"/>
  <c r="L31" i="16" s="1"/>
  <c r="H31" i="16"/>
  <c r="I31" i="16" s="1"/>
  <c r="F31" i="16"/>
  <c r="M35" i="21" l="1"/>
  <c r="I35" i="21"/>
  <c r="I34" i="20"/>
  <c r="M34" i="20"/>
  <c r="I34" i="18"/>
  <c r="M34" i="18"/>
  <c r="M34" i="17"/>
  <c r="I34" i="17"/>
  <c r="H32" i="16"/>
  <c r="I32" i="16" s="1"/>
  <c r="K32" i="16"/>
  <c r="L32" i="16" s="1"/>
  <c r="E33" i="16"/>
  <c r="F32" i="16"/>
  <c r="M27" i="1"/>
  <c r="E28" i="1"/>
  <c r="I27" i="1"/>
  <c r="M36" i="21" l="1"/>
  <c r="I36" i="21"/>
  <c r="I35" i="20"/>
  <c r="M35" i="20"/>
  <c r="M35" i="18"/>
  <c r="I35" i="18"/>
  <c r="I35" i="17"/>
  <c r="M35" i="17"/>
  <c r="E34" i="16"/>
  <c r="K33" i="16"/>
  <c r="L33" i="16" s="1"/>
  <c r="H33" i="16"/>
  <c r="I33" i="16" s="1"/>
  <c r="F33" i="16"/>
  <c r="E29" i="1"/>
  <c r="I28" i="1"/>
  <c r="M28" i="1"/>
  <c r="M37" i="21" l="1"/>
  <c r="I37" i="21"/>
  <c r="I36" i="20"/>
  <c r="M36" i="20"/>
  <c r="I36" i="18"/>
  <c r="M36" i="18"/>
  <c r="M36" i="17"/>
  <c r="I36" i="17"/>
  <c r="E30" i="1"/>
  <c r="M29" i="1"/>
  <c r="I29" i="1"/>
  <c r="H34" i="16"/>
  <c r="I34" i="16" s="1"/>
  <c r="E35" i="16"/>
  <c r="K34" i="16"/>
  <c r="L34" i="16" s="1"/>
  <c r="F34" i="16"/>
  <c r="I38" i="21" l="1"/>
  <c r="M38" i="21"/>
  <c r="I37" i="20"/>
  <c r="M37" i="20"/>
  <c r="M37" i="18"/>
  <c r="I37" i="18"/>
  <c r="M37" i="17"/>
  <c r="I37" i="17"/>
  <c r="E36" i="16"/>
  <c r="K35" i="16"/>
  <c r="L35" i="16" s="1"/>
  <c r="H35" i="16"/>
  <c r="I35" i="16" s="1"/>
  <c r="F35" i="16"/>
  <c r="I30" i="1"/>
  <c r="E31" i="1"/>
  <c r="M30" i="1"/>
  <c r="M39" i="21" l="1"/>
  <c r="I39" i="21"/>
  <c r="I38" i="20"/>
  <c r="M38" i="20"/>
  <c r="M38" i="18"/>
  <c r="I38" i="18"/>
  <c r="M38" i="17"/>
  <c r="I38" i="17"/>
  <c r="E32" i="1"/>
  <c r="I31" i="1"/>
  <c r="M31" i="1"/>
  <c r="H36" i="16"/>
  <c r="I36" i="16" s="1"/>
  <c r="K36" i="16"/>
  <c r="L36" i="16" s="1"/>
  <c r="E37" i="16"/>
  <c r="F36" i="16"/>
  <c r="M40" i="21" l="1"/>
  <c r="I40" i="21"/>
  <c r="I39" i="20"/>
  <c r="M39" i="20"/>
  <c r="M39" i="18"/>
  <c r="I39" i="18"/>
  <c r="I39" i="17"/>
  <c r="M39" i="17"/>
  <c r="K37" i="16"/>
  <c r="L37" i="16" s="1"/>
  <c r="E38" i="16"/>
  <c r="H37" i="16"/>
  <c r="I37" i="16" s="1"/>
  <c r="F37" i="16"/>
  <c r="M32" i="1"/>
  <c r="E33" i="1"/>
  <c r="I32" i="1"/>
  <c r="M41" i="21" l="1"/>
  <c r="I41" i="21"/>
  <c r="I40" i="20"/>
  <c r="M40" i="20"/>
  <c r="I40" i="18"/>
  <c r="M40" i="18"/>
  <c r="M40" i="17"/>
  <c r="I40" i="17"/>
  <c r="E34" i="1"/>
  <c r="M33" i="1"/>
  <c r="I33" i="1"/>
  <c r="E39" i="16"/>
  <c r="H38" i="16"/>
  <c r="I38" i="16" s="1"/>
  <c r="K38" i="16"/>
  <c r="L38" i="16" s="1"/>
  <c r="F38" i="16"/>
  <c r="I42" i="21" l="1"/>
  <c r="M42" i="21"/>
  <c r="I41" i="20"/>
  <c r="M41" i="20"/>
  <c r="M41" i="18"/>
  <c r="I41" i="18"/>
  <c r="M41" i="17"/>
  <c r="I41" i="17"/>
  <c r="E40" i="16"/>
  <c r="K39" i="16"/>
  <c r="L39" i="16" s="1"/>
  <c r="H39" i="16"/>
  <c r="I39" i="16" s="1"/>
  <c r="F39" i="16"/>
  <c r="E35" i="1"/>
  <c r="I34" i="1"/>
  <c r="M34" i="1"/>
  <c r="M43" i="21" l="1"/>
  <c r="I43" i="21"/>
  <c r="I42" i="20"/>
  <c r="M42" i="20"/>
  <c r="M42" i="18"/>
  <c r="I42" i="18"/>
  <c r="M42" i="17"/>
  <c r="I42" i="17"/>
  <c r="E36" i="1"/>
  <c r="I35" i="1"/>
  <c r="M35" i="1"/>
  <c r="H40" i="16"/>
  <c r="I40" i="16" s="1"/>
  <c r="E41" i="16"/>
  <c r="K40" i="16"/>
  <c r="L40" i="16" s="1"/>
  <c r="F40" i="16"/>
  <c r="M44" i="21" l="1"/>
  <c r="I44" i="21"/>
  <c r="I43" i="20"/>
  <c r="M43" i="20"/>
  <c r="M43" i="18"/>
  <c r="I43" i="18"/>
  <c r="I43" i="17"/>
  <c r="M43" i="17"/>
  <c r="K41" i="16"/>
  <c r="L41" i="16" s="1"/>
  <c r="H41" i="16"/>
  <c r="I41" i="16" s="1"/>
  <c r="E42" i="16"/>
  <c r="F41" i="16"/>
  <c r="M36" i="1"/>
  <c r="E37" i="1"/>
  <c r="I36" i="1"/>
  <c r="M45" i="21" l="1"/>
  <c r="I45" i="21"/>
  <c r="I44" i="20"/>
  <c r="M44" i="20"/>
  <c r="I44" i="18"/>
  <c r="M44" i="18"/>
  <c r="M44" i="17"/>
  <c r="I44" i="17"/>
  <c r="H42" i="16"/>
  <c r="I42" i="16" s="1"/>
  <c r="K42" i="16"/>
  <c r="L42" i="16" s="1"/>
  <c r="E43" i="16"/>
  <c r="F42" i="16"/>
  <c r="E38" i="1"/>
  <c r="M37" i="1"/>
  <c r="I37" i="1"/>
  <c r="I46" i="21" l="1"/>
  <c r="M46" i="21"/>
  <c r="I45" i="20"/>
  <c r="M45" i="20"/>
  <c r="M45" i="18"/>
  <c r="I45" i="18"/>
  <c r="M45" i="17"/>
  <c r="I45" i="17"/>
  <c r="E44" i="16"/>
  <c r="K43" i="16"/>
  <c r="L43" i="16" s="1"/>
  <c r="H43" i="16"/>
  <c r="I43" i="16" s="1"/>
  <c r="F43" i="16"/>
  <c r="I38" i="1"/>
  <c r="M38" i="1"/>
  <c r="E39" i="1"/>
  <c r="M47" i="21" l="1"/>
  <c r="I47" i="21"/>
  <c r="I46" i="20"/>
  <c r="M46" i="20"/>
  <c r="I46" i="18"/>
  <c r="M46" i="18"/>
  <c r="M46" i="17"/>
  <c r="I46" i="17"/>
  <c r="E40" i="1"/>
  <c r="M39" i="1"/>
  <c r="I39" i="1"/>
  <c r="E45" i="16"/>
  <c r="H44" i="16"/>
  <c r="I44" i="16" s="1"/>
  <c r="K44" i="16"/>
  <c r="L44" i="16" s="1"/>
  <c r="F44" i="16"/>
  <c r="M48" i="21" l="1"/>
  <c r="I48" i="21"/>
  <c r="I47" i="20"/>
  <c r="M47" i="20"/>
  <c r="M47" i="18"/>
  <c r="I47" i="18"/>
  <c r="I47" i="17"/>
  <c r="M47" i="17"/>
  <c r="K45" i="16"/>
  <c r="L45" i="16" s="1"/>
  <c r="E46" i="16"/>
  <c r="H45" i="16"/>
  <c r="I45" i="16" s="1"/>
  <c r="F45" i="16"/>
  <c r="M40" i="1"/>
  <c r="E41" i="1"/>
  <c r="I40" i="1"/>
  <c r="M49" i="21" l="1"/>
  <c r="I49" i="21"/>
  <c r="I48" i="20"/>
  <c r="M48" i="20"/>
  <c r="I48" i="18"/>
  <c r="M48" i="18"/>
  <c r="M48" i="17"/>
  <c r="I48" i="17"/>
  <c r="H46" i="16"/>
  <c r="I46" i="16" s="1"/>
  <c r="K46" i="16"/>
  <c r="L46" i="16" s="1"/>
  <c r="E47" i="16"/>
  <c r="F46" i="16"/>
  <c r="E42" i="1"/>
  <c r="M41" i="1"/>
  <c r="I41" i="1"/>
  <c r="I50" i="21" l="1"/>
  <c r="M50" i="21"/>
  <c r="I49" i="20"/>
  <c r="M49" i="20"/>
  <c r="I49" i="18"/>
  <c r="M49" i="18"/>
  <c r="M49" i="17"/>
  <c r="I49" i="17"/>
  <c r="E48" i="16"/>
  <c r="K47" i="16"/>
  <c r="L47" i="16" s="1"/>
  <c r="H47" i="16"/>
  <c r="I47" i="16" s="1"/>
  <c r="F47" i="16"/>
  <c r="E43" i="1"/>
  <c r="I42" i="1"/>
  <c r="M42" i="1"/>
  <c r="M51" i="21" l="1"/>
  <c r="I51" i="21"/>
  <c r="I50" i="20"/>
  <c r="M50" i="20"/>
  <c r="I50" i="18"/>
  <c r="M50" i="18"/>
  <c r="M50" i="17"/>
  <c r="I50" i="17"/>
  <c r="E44" i="1"/>
  <c r="M43" i="1"/>
  <c r="I43" i="1"/>
  <c r="H48" i="16"/>
  <c r="I48" i="16" s="1"/>
  <c r="E49" i="16"/>
  <c r="K48" i="16"/>
  <c r="L48" i="16" s="1"/>
  <c r="F48" i="16"/>
  <c r="M52" i="21" l="1"/>
  <c r="I52" i="21"/>
  <c r="I51" i="20"/>
  <c r="M51" i="20"/>
  <c r="I51" i="18"/>
  <c r="M51" i="18"/>
  <c r="M51" i="17"/>
  <c r="I51" i="17"/>
  <c r="E50" i="16"/>
  <c r="K49" i="16"/>
  <c r="L49" i="16" s="1"/>
  <c r="H49" i="16"/>
  <c r="I49" i="16" s="1"/>
  <c r="F49" i="16"/>
  <c r="E45" i="1"/>
  <c r="M44" i="1"/>
  <c r="I44" i="1"/>
  <c r="M53" i="21" l="1"/>
  <c r="I53" i="21"/>
  <c r="I52" i="20"/>
  <c r="M52" i="20"/>
  <c r="I52" i="18"/>
  <c r="M52" i="18"/>
  <c r="M52" i="17"/>
  <c r="I52" i="17"/>
  <c r="E46" i="1"/>
  <c r="M45" i="1"/>
  <c r="I45" i="1"/>
  <c r="H50" i="16"/>
  <c r="I50" i="16" s="1"/>
  <c r="E51" i="16"/>
  <c r="K50" i="16"/>
  <c r="L50" i="16" s="1"/>
  <c r="F50" i="16"/>
  <c r="M54" i="21" l="1"/>
  <c r="I54" i="21"/>
  <c r="I53" i="20"/>
  <c r="M53" i="20"/>
  <c r="I53" i="18"/>
  <c r="M53" i="18"/>
  <c r="I53" i="17"/>
  <c r="M53" i="17"/>
  <c r="E52" i="16"/>
  <c r="K51" i="16"/>
  <c r="L51" i="16" s="1"/>
  <c r="H51" i="16"/>
  <c r="I51" i="16" s="1"/>
  <c r="F51" i="16"/>
  <c r="I46" i="1"/>
  <c r="E47" i="1"/>
  <c r="M46" i="1"/>
  <c r="K54" i="20" l="1"/>
  <c r="M54" i="20"/>
  <c r="G54" i="20"/>
  <c r="I54" i="18"/>
  <c r="K54" i="18" s="1"/>
  <c r="M54" i="18"/>
  <c r="G54" i="18"/>
  <c r="M54" i="17"/>
  <c r="I54" i="17"/>
  <c r="E48" i="1"/>
  <c r="M47" i="1"/>
  <c r="I47" i="1"/>
  <c r="H52" i="16"/>
  <c r="I52" i="16" s="1"/>
  <c r="E53" i="16"/>
  <c r="K52" i="16"/>
  <c r="L52" i="16" s="1"/>
  <c r="F52" i="16"/>
  <c r="K53" i="16" l="1"/>
  <c r="L53" i="16" s="1"/>
  <c r="I53" i="16"/>
  <c r="E54" i="16"/>
  <c r="F53" i="16"/>
  <c r="M48" i="1"/>
  <c r="E49" i="1"/>
  <c r="I48" i="1"/>
  <c r="E50" i="1" l="1"/>
  <c r="M49" i="1"/>
  <c r="I49" i="1"/>
  <c r="E55" i="16"/>
  <c r="H54" i="16"/>
  <c r="I54" i="16" s="1"/>
  <c r="K54" i="16"/>
  <c r="L54" i="16" s="1"/>
  <c r="F54" i="16"/>
  <c r="E56" i="16" l="1"/>
  <c r="K55" i="16"/>
  <c r="L55" i="16" s="1"/>
  <c r="H55" i="16"/>
  <c r="I55" i="16" s="1"/>
  <c r="F55" i="16"/>
  <c r="E51" i="1"/>
  <c r="I50" i="1"/>
  <c r="M50" i="1"/>
  <c r="E52" i="1" l="1"/>
  <c r="I51" i="1"/>
  <c r="M51" i="1"/>
  <c r="H56" i="16"/>
  <c r="I56" i="16" s="1"/>
  <c r="K56" i="16"/>
  <c r="L56" i="16" s="1"/>
  <c r="F56" i="16"/>
  <c r="M52" i="1" l="1"/>
  <c r="E53" i="1"/>
  <c r="I52" i="1"/>
  <c r="E54" i="1" l="1"/>
  <c r="M53" i="1"/>
  <c r="I53" i="1"/>
  <c r="I54" i="1" l="1"/>
  <c r="M54" i="1"/>
  <c r="G54" i="1"/>
  <c r="O54" i="18"/>
  <c r="O54" i="20"/>
  <c r="O54" i="1"/>
  <c r="O54" i="27"/>
  <c r="O54" i="25"/>
  <c r="O54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1ACD2229-C5EB-4CE8-B537-1DC3E96D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60A1B990-909F-48CD-B7DD-FEB5501895FF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71839850-B104-4139-9D83-D5BCFDCB145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39495357-750D-4F55-BC4F-545BFD48EB1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F514EFBF-7CE4-4769-93E4-EA35AF81CD8C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9CF72AA-3D33-420C-AE29-A331296E8477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1C311411-7B87-497E-BCDA-C3001C617AF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E1B1B5C-F0FB-4066-8D4F-A109E5C264FE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D42D6A9E-A0A2-4EF2-9808-47B36958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FD654B0-03FC-463D-A2C5-46986EC2E41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3AB1AB52-9B54-4FD8-BABD-74E8E56223C3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56594A1-DED2-4A9F-AA35-C4DA1C6E487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A68962E0-B0B5-4A79-A78C-803E7F3E2316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B0720DD6-D842-4C47-B47E-5FC122F7E195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41AC720-6F41-4813-8015-8FBAEFCBF5C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EBEE411C-6A84-45A3-9A36-2C1805433FF9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CAC6FAE-ED59-4009-AA3F-FD724E2C37D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32AA2ED-E211-47F9-80F0-62960114FA92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6B656D-5FBC-4D16-A67B-45CA5AEBFE59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9D0F4754-2AC2-483F-A8C9-A2CD2929742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ECDAEEC4-D0AF-48BD-A5F3-295F1FB378A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2D33DE70-5DD3-488E-885A-88EB58BCC67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65AD6B72-BA25-43FB-BD29-1B16B1A35EB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5D337AE-1D9B-4737-818D-28AB7B4C2A3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B8549931-11BB-49B0-A4C3-AE9DFA6BD9B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ED37E76-786D-4B6F-ABE7-90EF32D13FE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99614A-A7A6-4111-BC62-0C8B0349D15C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CCE16D47-D681-4518-AA4B-510A51035123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99E020E-B2A7-45CF-972A-D0B3FC00921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B259C15-E484-47FE-8994-FB8CDCA9A6F8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BBCC1B0F-96AE-4D65-BE65-EF60D06DE54B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760C104-8722-4FE3-A27E-8CFB0239C141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C64007A8-1E10-42B6-A75F-17028EC0C34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DD166D1C-E709-4824-BE58-1A9DB49A18D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AA365F6-B589-4ACC-B1CA-36F2F3C07B58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7BC7D75-3EBE-4E1D-9B9B-638FCA4D54CD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1D0612E-C35E-4767-86CA-52692CEB831B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7C0F5260-D8DA-49B8-8FEC-A9266553EFEB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D370EC8B-9409-45CA-8633-591FB282D60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472672F-3C85-4302-B9FD-10574D6000AC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sharedStrings.xml><?xml version="1.0" encoding="utf-8"?>
<sst xmlns="http://schemas.openxmlformats.org/spreadsheetml/2006/main" count="367" uniqueCount="60">
  <si>
    <t>TABELLE STIPENDI - GEHALTSAUFSTELLUNG</t>
  </si>
  <si>
    <t>LIVELLO BESOLD. STUFE</t>
  </si>
  <si>
    <t>CLASSE KLASSE</t>
  </si>
  <si>
    <t>SCATTI VORR.</t>
  </si>
  <si>
    <t>STIPENDIO GEHALT</t>
  </si>
  <si>
    <t>I.I.S.                                        S.E.Z.</t>
  </si>
  <si>
    <t>ANNUO - JÄHRLICH</t>
  </si>
  <si>
    <t>Inf./unt.</t>
  </si>
  <si>
    <t>sup./obere</t>
  </si>
  <si>
    <t>TOTALE       INSGESAMT</t>
  </si>
  <si>
    <t>7ter</t>
  </si>
  <si>
    <t>PREMIO BASE</t>
  </si>
  <si>
    <t>Ex Comp. Incentivante</t>
  </si>
  <si>
    <t>I</t>
  </si>
  <si>
    <t>Qual. Funz.</t>
  </si>
  <si>
    <t>Lit. 36.000</t>
  </si>
  <si>
    <t>II</t>
  </si>
  <si>
    <t>III</t>
  </si>
  <si>
    <t>IV</t>
  </si>
  <si>
    <t>Lit. 45.000</t>
  </si>
  <si>
    <t>V</t>
  </si>
  <si>
    <t>Lit. 52.000</t>
  </si>
  <si>
    <t>VI</t>
  </si>
  <si>
    <t>Lit. 59.000</t>
  </si>
  <si>
    <t>VII</t>
  </si>
  <si>
    <t>Lit. 69.000</t>
  </si>
  <si>
    <t>VIII</t>
  </si>
  <si>
    <t>Lit. 82.000</t>
  </si>
  <si>
    <t>IX</t>
  </si>
  <si>
    <t>Lit. 97.000</t>
  </si>
  <si>
    <t>PREMIO BASE (C 51)</t>
  </si>
  <si>
    <t>INCENTIV. MENSILE - 100% (C 15)</t>
  </si>
  <si>
    <t>dal/von</t>
  </si>
  <si>
    <t>al/bis</t>
  </si>
  <si>
    <t>Qualifica funzionale - 
Funktionsebene</t>
  </si>
  <si>
    <t>Erhöhung</t>
  </si>
  <si>
    <t>Gehalt</t>
  </si>
  <si>
    <t>SEZ</t>
  </si>
  <si>
    <t>7bis</t>
  </si>
  <si>
    <t>ab 01/04/2010</t>
  </si>
  <si>
    <t>% Erhöhung IIS+Gehalt</t>
  </si>
  <si>
    <t>% Erhöhung IIS</t>
  </si>
  <si>
    <t>Alt</t>
  </si>
  <si>
    <t>NEU</t>
  </si>
  <si>
    <t>8bis</t>
  </si>
  <si>
    <t>scad.12/2013</t>
  </si>
  <si>
    <t>ab 01/05/2017 (Ausgangsbasis 1/7/2016)</t>
  </si>
  <si>
    <t>Personale docente provinciale - Landeslehrpersonal</t>
  </si>
  <si>
    <t>ab 01/07/2016 (Ausgangsbasis 1/4/2010)</t>
  </si>
  <si>
    <t>CCI del 13.12.2019 - parte economica
BÜKV vom 13.12.2019 - wirtschaftlicher Teil</t>
  </si>
  <si>
    <t>A (C1)</t>
  </si>
  <si>
    <t>B (B2)</t>
  </si>
  <si>
    <t>C (B1)</t>
  </si>
  <si>
    <t>D (A2)</t>
  </si>
  <si>
    <t>TABELLE ZWEISPRACHIGKEIT</t>
  </si>
  <si>
    <t>A</t>
  </si>
  <si>
    <t>B</t>
  </si>
  <si>
    <t>C</t>
  </si>
  <si>
    <t>D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</si>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</sst>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€&quot;\ #,##0.00"/>
    <numFmt numFmtId="166" formatCode="[$LTL]\ #,##0"/>
    <numFmt numFmtId="167" formatCode="#,##0.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trike/>
      <sz val="8"/>
      <color indexed="9"/>
      <name val="Arial"/>
      <family val="2"/>
    </font>
    <font>
      <i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1" xfId="0" applyFont="1" applyBorder="1"/>
    <xf numFmtId="3" fontId="5" fillId="0" borderId="0" xfId="0" applyNumberFormat="1" applyFont="1" applyProtection="1"/>
    <xf numFmtId="3" fontId="5" fillId="0" borderId="0" xfId="0" applyNumberFormat="1" applyFont="1" applyAlignment="1" applyProtection="1">
      <alignment horizontal="center"/>
    </xf>
    <xf numFmtId="3" fontId="5" fillId="0" borderId="5" xfId="0" applyNumberFormat="1" applyFont="1" applyBorder="1" applyAlignment="1" applyProtection="1">
      <alignment horizont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/>
    </xf>
    <xf numFmtId="3" fontId="10" fillId="0" borderId="5" xfId="0" applyNumberFormat="1" applyFont="1" applyBorder="1" applyAlignment="1" applyProtection="1">
      <alignment horizontal="center"/>
    </xf>
    <xf numFmtId="3" fontId="5" fillId="0" borderId="6" xfId="0" applyNumberFormat="1" applyFont="1" applyBorder="1" applyProtection="1"/>
    <xf numFmtId="3" fontId="5" fillId="0" borderId="7" xfId="0" applyNumberFormat="1" applyFont="1" applyBorder="1" applyAlignment="1" applyProtection="1">
      <alignment horizontal="center"/>
    </xf>
    <xf numFmtId="3" fontId="5" fillId="0" borderId="7" xfId="0" applyNumberFormat="1" applyFont="1" applyBorder="1" applyProtection="1"/>
    <xf numFmtId="3" fontId="5" fillId="0" borderId="8" xfId="0" applyNumberFormat="1" applyFont="1" applyBorder="1" applyProtection="1"/>
    <xf numFmtId="3" fontId="5" fillId="0" borderId="0" xfId="0" applyNumberFormat="1" applyFont="1" applyAlignment="1" applyProtection="1">
      <alignment horizontal="center" vertical="top"/>
    </xf>
    <xf numFmtId="3" fontId="5" fillId="0" borderId="0" xfId="0" applyNumberFormat="1" applyFont="1" applyAlignment="1" applyProtection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0" fillId="0" borderId="0" xfId="0" applyNumberFormat="1" applyFont="1" applyAlignment="1" applyProtection="1">
      <alignment horizontal="center"/>
    </xf>
    <xf numFmtId="9" fontId="5" fillId="0" borderId="1" xfId="2" applyFont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164" fontId="5" fillId="0" borderId="1" xfId="1" applyNumberFormat="1" applyFont="1" applyBorder="1" applyProtection="1"/>
    <xf numFmtId="10" fontId="0" fillId="0" borderId="0" xfId="0" applyNumberFormat="1"/>
    <xf numFmtId="10" fontId="2" fillId="0" borderId="1" xfId="0" applyNumberFormat="1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  <xf numFmtId="4" fontId="5" fillId="0" borderId="1" xfId="0" applyNumberFormat="1" applyFont="1" applyFill="1" applyBorder="1" applyAlignment="1" applyProtection="1">
      <alignment horizontal="right" indent="1"/>
    </xf>
    <xf numFmtId="164" fontId="5" fillId="0" borderId="1" xfId="1" applyNumberFormat="1" applyFont="1" applyFill="1" applyBorder="1" applyProtection="1"/>
    <xf numFmtId="3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 indent="1"/>
    </xf>
    <xf numFmtId="3" fontId="10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center"/>
    </xf>
    <xf numFmtId="10" fontId="10" fillId="0" borderId="5" xfId="2" applyNumberFormat="1" applyFont="1" applyBorder="1" applyAlignment="1" applyProtection="1">
      <alignment horizontal="center"/>
    </xf>
    <xf numFmtId="4" fontId="10" fillId="0" borderId="5" xfId="2" applyNumberFormat="1" applyFont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4" fillId="0" borderId="5" xfId="0" applyNumberFormat="1" applyFont="1" applyBorder="1" applyAlignment="1" applyProtection="1">
      <alignment horizontal="center"/>
    </xf>
    <xf numFmtId="4" fontId="0" fillId="0" borderId="0" xfId="0" applyNumberFormat="1"/>
    <xf numFmtId="4" fontId="5" fillId="3" borderId="1" xfId="0" applyNumberFormat="1" applyFont="1" applyFill="1" applyBorder="1" applyAlignment="1" applyProtection="1">
      <alignment horizontal="right" indent="1"/>
    </xf>
    <xf numFmtId="9" fontId="0" fillId="0" borderId="0" xfId="0" applyNumberFormat="1"/>
    <xf numFmtId="10" fontId="2" fillId="0" borderId="0" xfId="0" applyNumberFormat="1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3" fontId="15" fillId="0" borderId="5" xfId="0" applyNumberFormat="1" applyFont="1" applyBorder="1" applyAlignment="1" applyProtection="1">
      <alignment horizontal="center"/>
    </xf>
    <xf numFmtId="0" fontId="15" fillId="0" borderId="0" xfId="0" applyFont="1"/>
    <xf numFmtId="3" fontId="5" fillId="6" borderId="0" xfId="0" applyNumberFormat="1" applyFont="1" applyFill="1" applyAlignment="1" applyProtection="1">
      <alignment horizontal="center"/>
    </xf>
    <xf numFmtId="0" fontId="1" fillId="0" borderId="1" xfId="0" applyFont="1" applyBorder="1"/>
    <xf numFmtId="4" fontId="0" fillId="0" borderId="1" xfId="0" applyNumberFormat="1" applyBorder="1"/>
    <xf numFmtId="4" fontId="18" fillId="7" borderId="1" xfId="0" applyNumberFormat="1" applyFont="1" applyFill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horizontal="center"/>
    </xf>
    <xf numFmtId="167" fontId="4" fillId="0" borderId="1" xfId="1" applyNumberFormat="1" applyFont="1" applyBorder="1" applyAlignment="1" applyProtection="1">
      <alignment horizontal="center"/>
    </xf>
    <xf numFmtId="164" fontId="4" fillId="0" borderId="1" xfId="1" applyNumberFormat="1" applyFont="1" applyBorder="1" applyAlignment="1" applyProtection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164" fontId="2" fillId="0" borderId="1" xfId="1" applyNumberFormat="1" applyFont="1" applyBorder="1" applyProtection="1"/>
    <xf numFmtId="164" fontId="19" fillId="0" borderId="1" xfId="1" applyNumberFormat="1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10" fontId="10" fillId="0" borderId="0" xfId="2" applyNumberFormat="1" applyFont="1" applyBorder="1" applyAlignment="1" applyProtection="1">
      <alignment horizontal="center"/>
    </xf>
    <xf numFmtId="4" fontId="10" fillId="0" borderId="0" xfId="2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164" fontId="5" fillId="0" borderId="0" xfId="1" applyFont="1" applyProtection="1"/>
    <xf numFmtId="3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3" fontId="5" fillId="0" borderId="0" xfId="0" applyNumberFormat="1" applyFont="1" applyAlignment="1" applyProtection="1">
      <alignment horizontal="right" vertical="top"/>
    </xf>
    <xf numFmtId="14" fontId="11" fillId="0" borderId="0" xfId="0" applyNumberFormat="1" applyFont="1" applyAlignment="1" applyProtection="1">
      <alignment horizontal="center" vertical="top"/>
    </xf>
    <xf numFmtId="164" fontId="3" fillId="0" borderId="1" xfId="1" applyNumberFormat="1" applyFont="1" applyFill="1" applyBorder="1" applyProtection="1"/>
    <xf numFmtId="164" fontId="19" fillId="0" borderId="1" xfId="1" applyNumberFormat="1" applyFont="1" applyBorder="1" applyProtection="1"/>
    <xf numFmtId="3" fontId="17" fillId="6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2" fillId="0" borderId="0" xfId="0" applyNumberFormat="1" applyFont="1" applyProtection="1"/>
    <xf numFmtId="164" fontId="3" fillId="0" borderId="1" xfId="1" applyNumberFormat="1" applyFont="1" applyFill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right"/>
    </xf>
    <xf numFmtId="4" fontId="10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vertical="center"/>
    </xf>
    <xf numFmtId="164" fontId="4" fillId="0" borderId="1" xfId="1" applyNumberFormat="1" applyFont="1" applyBorder="1" applyProtection="1"/>
    <xf numFmtId="167" fontId="5" fillId="0" borderId="1" xfId="1" applyNumberFormat="1" applyFont="1" applyBorder="1" applyProtection="1"/>
    <xf numFmtId="167" fontId="4" fillId="0" borderId="1" xfId="1" applyNumberFormat="1" applyFont="1" applyBorder="1" applyProtection="1"/>
    <xf numFmtId="3" fontId="5" fillId="0" borderId="1" xfId="0" applyNumberFormat="1" applyFont="1" applyBorder="1" applyProtection="1"/>
    <xf numFmtId="164" fontId="2" fillId="8" borderId="1" xfId="1" applyNumberFormat="1" applyFont="1" applyFill="1" applyBorder="1" applyProtection="1"/>
    <xf numFmtId="3" fontId="6" fillId="6" borderId="0" xfId="0" applyNumberFormat="1" applyFont="1" applyFill="1" applyAlignment="1" applyProtection="1">
      <alignment horizontal="center" vertical="top"/>
    </xf>
    <xf numFmtId="3" fontId="9" fillId="4" borderId="0" xfId="0" applyNumberFormat="1" applyFont="1" applyFill="1" applyAlignment="1" applyProtection="1">
      <alignment horizontal="left" wrapText="1"/>
    </xf>
    <xf numFmtId="3" fontId="6" fillId="4" borderId="0" xfId="0" applyNumberFormat="1" applyFont="1" applyFill="1" applyAlignment="1" applyProtection="1">
      <alignment horizontal="center" vertical="center"/>
    </xf>
    <xf numFmtId="14" fontId="11" fillId="0" borderId="0" xfId="0" applyNumberFormat="1" applyFont="1" applyAlignment="1" applyProtection="1">
      <alignment horizontal="left" vertical="top"/>
    </xf>
    <xf numFmtId="3" fontId="6" fillId="0" borderId="0" xfId="0" applyNumberFormat="1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wrapText="1"/>
    </xf>
    <xf numFmtId="3" fontId="8" fillId="0" borderId="2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 wrapText="1"/>
    </xf>
    <xf numFmtId="14" fontId="16" fillId="0" borderId="0" xfId="0" applyNumberFormat="1" applyFont="1" applyAlignment="1" applyProtection="1">
      <alignment horizontal="left" vertical="top"/>
    </xf>
    <xf numFmtId="3" fontId="9" fillId="2" borderId="0" xfId="0" applyNumberFormat="1" applyFont="1" applyFill="1" applyAlignment="1" applyProtection="1">
      <alignment horizontal="center" wrapText="1"/>
    </xf>
    <xf numFmtId="3" fontId="6" fillId="0" borderId="0" xfId="0" applyNumberFormat="1" applyFont="1" applyAlignment="1" applyProtection="1">
      <alignment horizontal="center" vertical="top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69ED55E-C221-42D0-A850-E884D92626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DE0CBC8-846D-4BCE-B798-5CAC73DD76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1B1A2EF-C264-4A87-8939-C28AB8C7E0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BB2E50-1FB4-4F37-B46F-85E9C657D9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149543-B509-4B23-91CD-D710ED1E4D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C9A5CD1-65A1-46E9-A211-72ED644199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362A5D9-081F-4D33-9AD3-C7C8D166B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B863A27-9D93-45E5-A9EA-5A36700C5D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580B88-AA80-4085-9B9B-81CE23B3E1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38A3ED-C340-4EB3-87FC-F3E2E2FCE563}"/>
            </a:ext>
          </a:extLst>
        </xdr:cNvPr>
        <xdr:cNvSpPr txBox="1"/>
      </xdr:nvSpPr>
      <xdr:spPr>
        <a:xfrm>
          <a:off x="5334001" y="762000"/>
          <a:ext cx="140017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E92B06C-36E0-43AB-9B5E-FD776AC1D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B36CD981-4D8D-42CC-AF9C-B7D6C8104A42}"/>
            </a:ext>
          </a:extLst>
        </xdr:cNvPr>
        <xdr:cNvSpPr txBox="1"/>
      </xdr:nvSpPr>
      <xdr:spPr>
        <a:xfrm>
          <a:off x="6943726" y="1219200"/>
          <a:ext cx="14001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6BEAA2-9379-4FD4-8028-9EDD641F3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619262B-44D5-40BB-9E76-1818CF75FD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1C7EC1-B0A6-412D-BC41-6A23268B6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75A300B-E354-4A95-9CB1-57E1A992F7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A4E49D8-12D0-4BD2-B030-E4DF4E390F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C9DC71-126B-493D-9103-6162E678C8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6E05432-C645-4113-B6A7-2BFA61B02B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88EAD50-57F3-49EF-A597-0888C66E18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DDF7274-B5C6-439B-AF10-17317CDB4F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984FFE0-D6DD-48E1-8D67-431840BDE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93B71F-6110-4BA0-B603-315A95BC1A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CCF706-F367-4C44-9361-6962797BE3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D30DB9F-B39F-439D-9173-6C574409BE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E161B0-B210-4B82-B465-87296629E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0A82CB-332C-4043-9FBB-81D6AF061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479F85-6F11-4372-8125-989824D54B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C289B51-0901-40DA-A381-5038BFC725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5EB2EFB-1AF2-46B0-B71B-C0DF2C66FC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5464CF9-CE5E-4B21-AA84-644CE89DD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F83AA74-48D8-4D61-8EC1-3B8C523532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1DBB0F8-EF79-4AA7-9D5C-70B6976D0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050" name="Picture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A4A658B5-F996-4564-91A4-B8FD5AA92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657C32-D8A7-4E61-A8C7-619D178820F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3BFC70F-BA32-4DCB-AFBD-8D1B2A621BA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D88883A-ADA6-424B-B322-56DFFDB084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479D47F-56DC-4D52-9BD9-3F1D30B1E55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8FFF750-6491-41DB-90DB-F252601D7C4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93EF7E-8FF5-4FCE-8687-12B30496A65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243FD9E-9CC6-41EB-84C9-91599D2D22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7191E-CCF4-43A0-9501-E708D9BE2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FFBE67-4927-4990-843F-4D8D1985D6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5F28409-7243-42CC-B7DE-BCD00AFDE9ED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643933B-CD8F-49A9-91C7-7C6BF6AE06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F1D9B19-7383-40F4-A331-FD22B4F4E95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F0248BE-B638-4C8A-9A6B-C1EEA7F2B5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34CDCF0-E864-4C74-87F2-E372CCAFBD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74F39FE-51CC-44EA-815C-1602EBCFEC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7DF4EB4-45A1-4A5A-B483-35672596D5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0620FD0-B134-4129-8B99-41D1769468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1C1568-8F50-4612-A4B3-083366CFB0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965A0D5-AEFB-4830-B3DC-885BC6BA00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4B2C8C1-A4F0-48C0-A495-B0EE020626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30840D4-0E86-4E9D-A59B-D5006E8CCC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B96BC02-9F55-471C-8B21-3BBE95C4E1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5048522-7DE8-425E-AD1E-830685B206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8BA06B8-C44F-487C-8096-9AC7A5ACD8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C22A472-85F7-4675-93FA-8CC069756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5313E97-840E-44A5-95CC-DD8A0CE7D8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DDE9812-370C-42C6-A5AC-F8F800513E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DAF922C-894A-4CA9-BDF2-D48BD18BF5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748D01-13D9-49C6-9FC8-E0742DA57D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6B6E9D-6961-415A-BD0F-985E2979C6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8811E08-FB8B-44BE-8012-9E37C82384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86D810F-B69C-4FB3-BC98-F2E6304D7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051BB78-9BE8-42C9-A892-CEEF89F4E9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8675" name="Picture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93111A5F-C367-4D33-90DE-CF0D2B3AA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56B5753-9FD2-4FCB-A020-FF1ED55C52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14F389-4B45-44B7-A7A1-B61D825EE16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2A86FB-C96F-4C3E-9110-AA2EF57D19D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B7D7531-B18D-4D81-B0FD-3979BAD0948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180F734-8871-4BDD-8B36-46138E56C4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0BEA08C-C483-4C7B-84D7-A6574BAB94E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4E2E984-3ECB-4C1A-BA6B-CF061AB6DF9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0CA85E7-206A-4258-8664-F4C875390DD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6345AC-74EB-4D01-8AED-5BAB260BA48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727B724-93AC-43B1-979E-A9A56D0CAA07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86EFCDC-2091-4670-A4F9-5A63D04E68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6121D8B-AF38-4406-86FB-D23F7E3A059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3F84CE1-7AC6-4121-96B5-DDA4C6EF68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CE95A6D-0724-48DC-942A-0EE9A533E5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A756D2-1ECA-434B-B73C-5B74A68BB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6D207FD-62B1-4C65-9ED0-AC9C8DAB7F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E23B52-F9E4-430D-8B7C-6848C2720C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AC80C9E-903F-4AC4-9CD1-8111080616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FF3D09-3F63-45C7-B525-6578702D03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9DD652F-DD7D-4544-A119-A570524B2F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5CE1190-BC2B-403B-84A1-A2BF195A91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D04AA7-EE26-4D72-9217-63939E3E10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7647B56-C9ED-4CA7-A486-9C4FDE6618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0125113-4467-4109-B71B-0448E1A260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608EEE-8429-4BD2-9348-D1DD4A9710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D09677B-FF0C-4458-B6BD-7B531021DC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123C00E-AC5F-4881-8E91-F285ADEA89C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7745772-F0D0-4638-AE60-E0AECE4F78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CEB2E1B-B930-4602-B500-1F9699616A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0BB298-A026-4FF8-9DA8-F789CD6B97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4A90F87-8279-45B8-865D-D466DA152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6D2EB9C-880F-485D-AFAC-52FD910585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B8E1BB3-8307-40F0-9B4A-91CAA5C097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9699" name="Picture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C2BB86A9-5115-43E8-A522-8CEC76828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4953F7-DC8A-44D0-BB54-C51776856F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C7F480F-C425-4CE7-A2CD-41E72447AF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BF40434-B6FD-4C4E-A804-F689DDFEE6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02E027D-F70F-45E7-A792-00068127B8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F69977C-03D3-45ED-8033-22E1C4DAB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701D3A4-3673-404F-890F-1B5D26393A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EAD1552-44F5-457E-B8BB-57D00F0E2A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0FF7B7-2F4B-4D50-96D8-C6C78E508F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AA81BD-2F9D-4D6E-963E-3292B19890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56CE111-BAA5-4952-B044-B4B6FA8D7D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CB2546-889F-4238-A2F0-3B2927156A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E1F2E18-9732-4F82-80E2-4EC3BC59C0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4EE65CF-6AA8-469C-9EFA-FA02D0AF0E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10E6A20-AADD-417B-9F1B-4879AA238C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3408D6-686F-44E3-A995-EA59776ABA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E8A9E13-6EA4-4398-A738-3F91F3C791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A157F24-1F81-4E13-98FB-B7E8981111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A1C38B5-50E2-46D2-A31D-FFDE3DA181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14F5E3E-15E5-4543-99C7-46D3F2462D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D33D8B9-F195-4487-9CDB-5BC1552E15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2167B48-7AB0-4E12-A927-37E22498C5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14A7D2-974A-4F03-BC1C-75D7701967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3DC5B3-991F-4F2A-991A-3B2913F319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6085CFB-E8E0-4585-A700-B595F92723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DA25DC1-C2A6-4635-8630-E670AA396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EA6CB55-0C8F-4E70-B6FE-68089D0DC9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8A093C4-B0DB-43CD-8FEB-15CFACBF3E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5D2CDB3-BF92-4864-A7EB-61AE2B8381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D339E82-104C-4C89-9EF7-9A0EC2606FB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82920BB-2E70-4585-839E-03CECD151B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464CDF-9E26-4F7F-BC1A-6A34AB0EAE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11</xdr:col>
          <xdr:colOff>590550</xdr:colOff>
          <xdr:row>1</xdr:row>
          <xdr:rowOff>95250</xdr:rowOff>
        </xdr:to>
        <xdr:sp macro="" textlink="">
          <xdr:nvSpPr>
            <xdr:cNvPr id="15360" name="Picture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16407C53-FFDA-4FAA-B3ED-94D880396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B9A364D-433C-4933-8B8C-F13427C689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EDD7AC-9616-4995-8903-25D2D5244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DF9B29F-AEB0-4BFA-BFED-6067D244CC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9E94789-1B54-4A4D-9318-403DED9B00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E9F5C53-63A3-4DAB-B9D7-B9976C164E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926D552-D011-4A90-B02A-91484A0A95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9849E1-C276-448C-826B-B3054616EE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79C494-BE03-4499-BFA4-67BE5CC238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49D72D5-ABD6-4490-9576-0E31FC835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DCC18E0-8C4D-42E3-85B7-AADFC994B3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08D0231-1438-47D2-83F1-67EF7506E0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D212FD-6299-4A17-BCF9-3590DA6E6F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13D2208-1E74-4C6D-97CB-7A025D5DAD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5FE7215-33BA-4B15-8DB2-103DDDA444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ABAB28-6114-445D-AC55-C3EEDDE4BB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ABA4BF0-6D83-46B4-AEF4-3F6EA29D4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F282A1-61A9-4FFC-8C21-7457EF0F0B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B6965F7-9DD7-4568-879C-A55643961E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7DAF5C-D540-4D0F-A47C-E9911334DD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504EDDE-9BA8-4D92-AC08-D1B65574DA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3808707-7252-4DDE-AA80-0E77BD577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F623BC3-332C-4E4B-86B8-BE6536E8D9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0BF29FE-F09F-40BB-AABB-F063A95666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555A5C5-0223-4C9D-AF72-7133ED2514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9B9D1C-3971-460D-9069-5C60B731FF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163AFB1-11E6-4E47-BF58-091A983BD8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4A3224E-ADAF-4AE6-977B-6EEF598341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6F8BBA8-248D-453F-8492-348FA49093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726DA88-04EF-4CE1-A76D-CFE7088E5F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E62D1E6-DB2A-4A6F-A202-C729AF1F61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A972CEC-5859-437E-AFC5-A7F66EA792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666750</xdr:colOff>
          <xdr:row>0</xdr:row>
          <xdr:rowOff>600075</xdr:rowOff>
        </xdr:to>
        <xdr:sp macro="" textlink="">
          <xdr:nvSpPr>
            <xdr:cNvPr id="1024" name="Picture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C82E983-5004-43F3-AF62-035B02D37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4745E8-B21B-4B53-9AE3-A8F4F574705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FA7E29-6744-45BC-BBAA-6E5851D7DE2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7F5C349-54BE-4E4D-8A1B-C3F52EE73C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D329D1E-E0B1-4EEE-95C9-F107B94056A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8DDBA0B-0BAB-4D16-B440-10597AF28B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AC5A247-5BA3-4BA7-BEE9-EDEBD69F1FA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8A3B31-E599-4291-80D4-99A1F2FF2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B69FA3-56D2-4D03-829D-91DBA29D6A0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8BF1243-7F08-4C1D-9289-CD089134D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848800C-90EA-44B6-A501-CA7DF617CE3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C85BB41-2EB3-4840-9E01-D51C670E04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18412E1-74E1-4C79-9638-5A561D0E4324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EF3A781-4937-4D9C-A993-EABF79AACC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0466126-F237-440B-BCC3-E6B5E40DB1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8AB1E30-96A0-40C9-A6A1-A989832A9E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651CF09-5FD2-4D08-AFAA-9F1800DA3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B050D43-3279-40E9-BE4D-83E23BCB36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3645C9-47D3-42E5-9B60-7447D5A882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32F8F1C-7C78-4683-95EF-4926619A9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42729D3-762E-4A0B-B984-88EC5E175B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F284C44-A354-4A7A-AEE7-B9C215162C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D21C558-0C01-433E-AC8A-B73279A06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6DA5009-150D-4957-B954-5804040F7C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AB5995D-1213-45FA-B602-DB7F2B2B22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0082432-F197-47FF-979E-3C7BB8F4B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CB5E66F-376D-43DD-9282-72EF6B1821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5F75334-C434-4DBD-B0CB-6D8F8FC058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70883C9-4FA0-4517-86D8-D628C9D91B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B291F6-62F8-4A1F-BB5F-2C042CAA2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F33E1F1-AE17-49D6-ADF0-77BC181F4D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D1A70E-B63E-4013-BF74-83E71517CF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D3A81F-A9C8-4977-AB50-78CEB1E163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F8643F6E-397A-41B9-AA1B-6FFEBCE358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8435" name="Picture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6EB02F3D-59EB-4533-A89F-B18975DA9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B9B035E-C0C9-444F-8989-3875FC2BDB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CAEE207-0D9D-4AC4-ABDF-F09DCEC4710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338B2AB-0373-4FE4-90D9-30C387879CF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69BA0D-300A-4CD8-BBD2-A7942B8CA6B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0884C73-642F-4BA4-914B-DC1F5A1529B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0B4DDA-CA27-45F5-A510-7AB5BBB8472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A6EE3DB-ADE9-44CB-8125-DB552F291F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8A127D-5154-4F62-8B9E-DF82011CDE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800016E-375B-459C-9ECF-15C36467B36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AA4443-8F7F-494A-AE5D-0013707F6A6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4CE5F7A-1B9A-46C7-B106-36D06BF139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E30229B-752D-44E0-BCD8-E42EBD203E1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E6C2A7A-2B29-4C50-8582-6039DA9B81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CF318FC-E735-40FB-B9D9-1F5D10B35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EF9FA63-051E-4F65-903C-74582F511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55C98A7-FD49-4130-851F-C06AFB1460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7FF6F00-3E46-46FC-8161-51B7330F5B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62D1D9A-43BC-4DAB-8BA4-1298D533F6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34A3AB3-3CF9-4F56-8622-A1D027BD04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DF715B5-9DDB-4C95-9C9F-B35844B196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B4A62BF-E272-4080-816B-8685CBC6E9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E329916-E180-4102-B4F3-BF044039FE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5A544EF-76CB-4E70-A7C4-0ABC885B75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66D5D77-CC6B-4797-A867-4151F8203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0D78608-D351-496E-B5AA-D4F7A7C29C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7E25C15-18F7-4A6C-ABFF-9B1A534B6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F166473-4FC4-4A59-B26C-D69B3843BE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85B1F18-6CE9-4FD6-8798-3D3F3D65EA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16EB998-4F30-4D0C-991B-93D1364BF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108606C-9758-4B01-A1F4-DB72B59193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3422D6F-6D86-47CF-A249-2DA7555BEC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B2CB038-1D37-45F6-AB8F-CC6C71BEA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F2837B8-BFA0-4E9B-816B-3794645292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9459" name="Picture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F9B8B2FE-8078-4430-93CB-95CD16B47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62070DE-1919-4AE2-B15D-AB073E77BB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145C2CB-2076-41B2-B8C1-A3D98760D25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771BEA6-9F4E-436B-ACA1-101C6F57D7C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A1089-AA6A-4E16-ADCD-3FEB5282461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4C2B0A7-CA55-496A-BA49-5A710417952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2501CD0-D1DE-4F7A-B809-7021DFB7E6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15936D-B5C4-432F-BB59-4B7688172DD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94D717-82C7-4FC8-A192-E435C9E43E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9784F83-EAA6-4022-8427-7EB2892299F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46F183-879B-41D6-91E4-84EF8A507D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C75E1B8-2183-4C29-9855-F296840C48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CCCCABE-EA22-4A65-96B9-0D8F6D084CA0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22F05EE-9532-4E3E-BAC6-908B065AD3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17EC501-4DED-4D59-A445-F33DFDB3A7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C1FC7EE-3F3A-4E2C-AE3E-5099CD4062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15D1DD8-D712-4E10-858A-673374BBCE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35C8F5D-764D-4E07-9EB3-40D28E1178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782DC4F-F865-4041-8128-A760CE8C1B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DB3F084-3179-4491-B5D7-CAE9F994E5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85B4AEB-81F1-4653-9943-806F558AFB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2C4298D-BCB5-4383-9845-8D6AE88769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9351F92-CDF4-42B1-9E61-B5BAF5BD4E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2A3E4F4-51D1-4970-9A64-25C31B29E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07AB40-D653-48F8-A61D-BB10365AF8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E7D8E5A-4782-435E-9855-7ABEDAFA17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3DFD7E4-2AF1-4AE3-8185-8E3883AD23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9CB7126-8F0C-49A8-897E-5DACC17684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9FC019B-B746-42E9-AD5D-1B7DB62AF4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371F651-777A-4C02-9054-4C2A27188A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DA6ADFB-3765-442C-85AC-A69EA54002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748E2B2-3BD3-4228-BCFF-C479056085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C387B2F-17CF-48DB-8EB0-95D441DE1C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33A9644-49BD-4717-9C46-3BB846950A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1507" name="Picture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1FD8CB83-A431-48C0-A1EE-F06074FA6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81CFAC1-57FB-406F-AA2A-FED46F3603B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05D3478-1EFE-4765-8C4C-4CCFFAB586E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B37CC5-0C96-4DFD-8736-C0097324E90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F74F1A4-6AFB-4D69-BB34-459A238F86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EC6BE97-A856-47DE-AB8B-A340DAA43A8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8B90A8-16C6-42BF-9066-B594A46165B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43A5AD-003C-43DB-BF64-D82C06754F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83C55C-DA27-41AD-B867-383DB854124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097894-6DBA-4153-865C-E3C82C1ACA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2B2F88C5-E3A3-4E22-A9C9-62DF51F19EE1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311957C-35B8-409F-8DA3-12E13D570D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AE9D37A-AA54-49C3-AAFC-2ED7D244434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5670B68-2AD8-4659-928E-6414589200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66C2271-5C14-4213-B8E3-A9E80E79ED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6412CE4-A7E5-4C3F-A45D-CF59E0B213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0892A81-38EC-4B28-B2AA-E85185886C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6949406-9A5F-43C2-B6EC-8747756F7D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9A57A05-1B39-4D7F-8F00-7524791FD9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21AEC7F-A409-4C35-B603-140E18876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664EF89-DBB7-4A0B-BA5A-147CC0E75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3C96111-DD98-4BF2-ABA2-74E947680A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5AEFD1-3B56-4A0A-A1F0-4BFFC55A28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E7AFEC3-4997-4352-B028-4947C420A3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B5DB918-9B2F-4B4B-A214-EF6EDB8ACE7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44DF0DB-CB56-487E-B271-A38920EAF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0429F0B-2753-43A3-87D5-83CFB3B0F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40BA773-B97B-4939-BC10-DB712761EC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1B76585-8EBC-4C1F-AE15-3D9B974AE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DC0EA51-3356-44CA-8332-FC4BE2CCED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B026BDC-5ADE-4A9A-B1E2-67F1DE4E5F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2B9982F-1BF9-45C8-8BAD-A99297D600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759CD0F-A006-4ACB-A4BC-3AFF185942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9F97118-9A81-4D21-8D4B-13BFCE1E6E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2531" name="Picture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65061D4E-F2FD-4F61-8888-866F58A0A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EA62F0C-D16A-4C0D-A1FA-A6E0A24B38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5A828E-96E7-4886-A350-C2DD304512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8C6687-A4A4-4937-BE7E-9FED53509C4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8305FF-BC20-42C7-95C0-8F192292EF3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6FC5352-3A33-49CD-9611-464C419EF9F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B27793E-F1CD-4D82-8DDA-D85886F07F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9A61566-AD52-40AE-873B-1FA79528227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99FDFC-C601-4034-AF3D-57FF4AF5C45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D35075E-6DBB-46A1-8839-D5BFB511EF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0752258-D61A-4A79-80DA-D3B68143CED3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476B39B-6F42-41E1-877E-F9D67D5176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A29E13AD-95D4-4AE1-BBA3-F2C0754D523A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C8900F-AF31-47F7-9B63-3FCB9D2B20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7A2C01A-E5ED-4864-8CF7-DB0A6CF066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B8A7531-7566-473D-9782-C97F3B2BD7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A0DB271-B322-44DF-8095-C2D8F3C1B0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9858BF3-E4FD-4C53-972D-ED70FF573C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EA83BDC-1A72-4339-B6D9-6842B8D182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B9BC885-ED1E-4746-BD58-BE28B55F92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AC1C1C1-55CC-4A55-9AE5-EB22D2BB2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5541E5-12D5-46A8-A129-0CC1D92E17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9F6F248-C817-4503-8E46-3D6FB2D26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E63400E-3DF0-4BB2-A7E6-B7C9AEDBB9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A54AFB-9381-4C51-95F7-42FEF061FD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C46959C-283E-49F2-A36D-72A8475E53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1B795F3-EE6A-470C-895B-E0EB0AFEC6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DAB8F00-CE2C-4324-B2E3-445FBD405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1B08A55-2656-4E6E-AE33-08ED19E82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E0D32EC-B24F-4E20-AA2B-78434574F0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3E7C881-F298-4773-87B2-058D532285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3B5BD9A-0DB2-4208-94CD-E2CFB45AB6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A7763A-CE86-4471-8C45-2D5D75838C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0365C93-A835-4A9B-939D-1BEF86842B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4579" name="Picture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3FAFAE67-4633-45CF-91E2-D5F598B82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77CF90F-64A1-4202-A361-44EEE5562E3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88EFFD-1DB1-476A-B326-9FAEB1C1DDA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F27C3B6-549B-4061-892F-BAF89BAF3E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78EE335-8895-425B-A08A-ABF1D1707D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BB271AA-B904-438A-BF54-68F0E7C3756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ACC1C3-27AA-4413-BF91-DE5162F16ED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7C8216B-2349-4585-9AC4-C8DC5F775C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E2A5F2-D54C-48A6-8D44-7C67B3EC7B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A7A8EB-28F3-421E-9509-3AFC2F7F55E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ECE618F-9919-4E40-810B-12302D659B9C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F03FE50-DFE5-40CB-9D49-B01411F6A2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A519D0F-4F9F-434E-A786-5D2F9B4372EC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79600E0-3515-4DD0-9F52-010E76EA59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46CF58-F40C-4F8B-A771-2F9F19664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720AD8F-270C-47A9-9EEF-7E78DE6601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8F2BE00-7592-4C6F-9270-7FE099EF30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FD61BBC-E332-4473-A25E-E5041C7B82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E17AFB8-B739-4040-B8E6-ECDA5407FC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61AE911-CF67-4FD1-91C9-654E90CB75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FBB413-FAF2-448F-B53B-E9E41E65A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58F87DC-FCAC-4D2E-B1A6-1C1D508585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D3489B-F3BD-4EA5-8B5A-C0A9FEC43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A62A758-C93A-42CE-AC69-DE931DF27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C1868CD-F6C5-442D-9738-A347D803D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EAB6CC5-0802-4342-BB3E-4C3193A94C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A68E7B6-711B-4DF3-BA7B-BA021415CC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0D67F92-46F2-4B07-BDB0-4B2B7225AC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76A6A90-C4BD-41A0-B4B8-5CACCE6F50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A7272F1-5D2D-4C4D-A87C-B369C8D26A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D3C11C9-8226-45A4-9A2D-76E9B47D89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FEFAED3-90A4-42F1-BFCE-6E3C8807F6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C098C-D4BC-4AF1-B6DA-6CFF74FA87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94F0088-38F9-403D-9015-3A21AB7425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5603" name="Picture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615159B6-3319-451D-9CD8-ECA691FFF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119FE4-64BC-410C-9329-9C0C75BE956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67D1570-AC9D-46F1-BD73-9AA4EE38417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2886A7E-1181-4103-8BF1-7834B474731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FA0E93-6F01-476E-9D05-3DCA0F286DB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7CA06D-7435-4DC6-B37D-E73D258C784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A208E0-AFFA-40DA-B5D6-3F45B65E64D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E921C3B-22F0-44D6-A675-CB9488B1913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BC507D-B422-4977-BB0B-D0591996901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BF0B4D-264D-49BC-A605-291F48606EB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6137842-FED5-493B-BFCC-F2B81DDBD7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591170A-D5BC-483E-B1FE-5BBA9B6C56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6550675B-5BF0-4EAE-9A7C-8F38F42243B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6DEA31D-F625-4DFE-8AF7-69B2152D14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B38CBC8-522A-4F15-9352-A1CD302A5C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8DA4A20-0B21-401B-A0E1-4BA3B6CC61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180AC3-4935-4B99-9D79-1370D6D40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1701AF7-CF50-481A-9559-9F156BFA4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1395987-892F-493B-A8B6-7154BBA40A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B879CB4-E4ED-42AA-9730-585B7E8E977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564D397-9067-486C-84A9-A3F2861E58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91DC5EA-89FF-4C83-9694-43CDD608BB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B17847A-C120-461C-96AF-AD87454F31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2C45824-6DF5-43B5-AEFB-82680E7F5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1514776-BF59-44E7-ACDC-3E23B801AD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32AEBAC-99FD-4EDF-B517-14436634BA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F69F506-A68F-4745-8930-1BC0AC2850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E0313DE-46A7-4F55-AA5A-3387A97FF6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BC846A1-F770-4A3F-B1A4-0669B6670C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410F30D-E47F-41DD-95F1-A481696A3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9DCD0F7-22A2-4631-BBEB-83FCF011EF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84FE50E-F7A7-4E54-99EC-354FC00BAA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829DC3D-33DE-403D-9C16-CAAC8058E1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36BDFCF-2155-464D-9576-11020E05E4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7651" name="Picture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573D631F-25D3-4742-BD1E-2A5C4730D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04FFD04-41CD-4D59-8AA9-9EBCF6CC844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4694650-9582-44A8-A583-206E80C5047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6FEB3C6-6A73-4D49-8E38-53EA23DF1D3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817BA2F-8789-4575-98F3-922930232BC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B63CCA-1E5F-4440-A4E7-C1B3EFBE51E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4BC7B3-3DDE-43AB-ACA9-DB04F0E65C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58890B-C6FA-46D5-A8CE-13B41FE3868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FB2DF5-B565-49E9-B950-C4AAA1A35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3B7705D-B3A9-4A60-9B96-2424B18E76F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8E2948-0484-4148-A7FF-1F2A4D103835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8E4D796-7BEC-48E6-868B-FEA1B5190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B22CEB4-F373-4F00-B9D6-9B97A2993B2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9882B1-AB21-4113-BC7F-C6CC1C4426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BA70456-33B7-4EC1-B48B-55600D982E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C51CD18-AF88-4CD1-9EEC-3F5BFF1736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49C7C27-F708-484A-8545-C85CC36E0C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5456FB-C620-4785-9A77-2B75312A39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9EEA331-C016-4B05-871B-AF49DA7F1E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C08037C-1521-4C15-9402-39783F5226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A55B398-F929-4BCD-BCAC-146CEF96E7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9A00A23-CA3C-4BD1-AAE9-DAB7805EA0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987B37E-C32A-4202-8784-5233B35B34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64CF6ED-2E99-4A61-8E30-3F7547A4A4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B5D4C30-DE6A-406E-9774-D05BF5B13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0CA512-E45E-4D21-B570-223D8125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43E5DA6-E5B7-4E4D-A67F-50972EDD39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5EB0D1E-24BF-4D17-8793-4AB2D95497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A3A0AB-E6AA-4D2A-8CCE-5062A59F3C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4618397-3C00-40D1-9327-22911678AF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B137058-CA56-4519-B0E5-FDEAB3E3A6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0C05E7-99E2-4BD3-B98B-BDFB57F8EA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29067B1-F726-4EB7-BCF4-A011D4409F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F635CF5-0AFB-4FB3-A1C6-CD71DD9DF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6627" name="Picture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736ADCD5-8D4C-4DE6-8E58-57FE01AB7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4665\AppData\Local\Microsoft\Windows\Temporary%20Internet%20Files\Content.Outlook\TVIEWAKP\Tabella%20stipendi%202020.0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v.1"/>
      <sheetName val="Liv.2"/>
      <sheetName val="Liv.3"/>
      <sheetName val="Liv.4"/>
      <sheetName val="Liv.5"/>
      <sheetName val="Liv.6"/>
      <sheetName val="Liv.7"/>
      <sheetName val="Liv.7bis"/>
      <sheetName val="Liv.7ter"/>
      <sheetName val="Liv.8"/>
      <sheetName val="Liv.9"/>
      <sheetName val="Liv.0 Landeslehrpers-Pers.doc.p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4">
          <cell r="C34">
            <v>8778.39</v>
          </cell>
          <cell r="D34">
            <v>11240.2</v>
          </cell>
        </row>
        <row r="35">
          <cell r="C35">
            <v>9539.0300000000007</v>
          </cell>
          <cell r="D35">
            <v>12292.27</v>
          </cell>
        </row>
        <row r="36">
          <cell r="C36">
            <v>10299.66</v>
          </cell>
          <cell r="D36">
            <v>13365.36</v>
          </cell>
        </row>
        <row r="37">
          <cell r="C37">
            <v>11591.59</v>
          </cell>
          <cell r="D37">
            <v>15040.25</v>
          </cell>
        </row>
        <row r="38">
          <cell r="C38">
            <v>12936.13</v>
          </cell>
          <cell r="D38">
            <v>17097.02</v>
          </cell>
        </row>
        <row r="39">
          <cell r="C39">
            <v>15341.14</v>
          </cell>
          <cell r="D39">
            <v>20271.080000000002</v>
          </cell>
        </row>
        <row r="40">
          <cell r="C40">
            <v>17041.259999999998</v>
          </cell>
          <cell r="D40">
            <v>22294.2</v>
          </cell>
        </row>
        <row r="41">
          <cell r="C41">
            <v>16108.09</v>
          </cell>
          <cell r="D41">
            <v>21082.22</v>
          </cell>
        </row>
        <row r="42">
          <cell r="C42">
            <v>18738.240000000002</v>
          </cell>
          <cell r="D42">
            <v>24321.51</v>
          </cell>
        </row>
        <row r="43">
          <cell r="C43">
            <v>22388.89</v>
          </cell>
          <cell r="D43">
            <v>29843.78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55"/>
  <sheetViews>
    <sheetView zoomScaleNormal="100" workbookViewId="0">
      <selection activeCell="M15" sqref="M15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1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7">
        <f>(100%+E$7)*Data!$C$33</f>
        <v>7280.26</v>
      </c>
      <c r="E10" s="77">
        <v>11287.03</v>
      </c>
      <c r="F10" s="54">
        <f>IF($F$9="A",Data!$N$6,IF($F$9="B",Data!$N$7,IF($F$9="C",Data!$N$8,IF($F$9="D",Data!$N$9,0))))</f>
        <v>618</v>
      </c>
      <c r="G10" s="57">
        <f>SUM(D10:F10)</f>
        <v>19185.29</v>
      </c>
      <c r="H10" s="58">
        <f t="shared" ref="H10:H54" si="0">D10/$H$7</f>
        <v>606.68833333333339</v>
      </c>
      <c r="I10" s="58">
        <f>E10/$H$7</f>
        <v>940.58583333333343</v>
      </c>
      <c r="J10" s="58">
        <f>$F$10/12</f>
        <v>51.5</v>
      </c>
      <c r="K10" s="57">
        <f>SUM(H10:J10)</f>
        <v>1598.7741666666668</v>
      </c>
      <c r="L10" s="55">
        <f t="shared" ref="L10:L54" si="1">D10/$L$7</f>
        <v>19.891420765027323</v>
      </c>
      <c r="M10" s="55">
        <f t="shared" ref="M10:M54" si="2">E10/$L$7</f>
        <v>30.838879781420768</v>
      </c>
      <c r="N10" s="55">
        <f>$F$10/$L$7</f>
        <v>1.6885245901639345</v>
      </c>
      <c r="O10" s="56">
        <f>SUM(L10:N10)</f>
        <v>52.418825136612028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8">
        <f>$D$10+$D$10*$A$11*B11</f>
        <v>7717.0756000000001</v>
      </c>
      <c r="E11" s="58">
        <f>E10</f>
        <v>11287.03</v>
      </c>
      <c r="F11" s="54">
        <f>IF($F$9="A",Data!$N$6,IF($F$9="B",Data!$N$7,IF($F$9="C",Data!$N$8,IF($F$9="D",Data!$N$9,0))))</f>
        <v>618</v>
      </c>
      <c r="G11" s="57">
        <f t="shared" ref="G11:G53" si="3">SUM(D11:F11)</f>
        <v>19622.105600000003</v>
      </c>
      <c r="H11" s="58">
        <f t="shared" si="0"/>
        <v>643.08963333333338</v>
      </c>
      <c r="I11" s="58">
        <f t="shared" ref="I11:I54" si="4">E11/$H$7</f>
        <v>940.58583333333343</v>
      </c>
      <c r="J11" s="58">
        <f t="shared" ref="J11:J54" si="5">$F$10/12</f>
        <v>51.5</v>
      </c>
      <c r="K11" s="57">
        <f t="shared" ref="K11:K53" si="6">SUM(H11:J11)</f>
        <v>1635.1754666666668</v>
      </c>
      <c r="L11" s="55">
        <f t="shared" si="1"/>
        <v>21.084906010928961</v>
      </c>
      <c r="M11" s="55">
        <f t="shared" si="2"/>
        <v>30.838879781420768</v>
      </c>
      <c r="N11" s="55">
        <f t="shared" ref="N11:N54" si="7">$F$10/$L$7</f>
        <v>1.6885245901639345</v>
      </c>
      <c r="O11" s="56">
        <f t="shared" ref="O11:O53" si="8">SUM(L11:N11)</f>
        <v>53.61231038251367</v>
      </c>
    </row>
    <row r="12" spans="1:15" ht="14.1" customHeight="1" x14ac:dyDescent="0.2">
      <c r="A12" s="11"/>
      <c r="B12" s="11">
        <v>2</v>
      </c>
      <c r="C12" s="11">
        <v>0</v>
      </c>
      <c r="D12" s="58">
        <f>$D$10+$D$10*$A$11*B12</f>
        <v>8153.8912</v>
      </c>
      <c r="E12" s="58">
        <f t="shared" ref="E12:E54" si="9">E11</f>
        <v>11287.03</v>
      </c>
      <c r="F12" s="54">
        <f>IF($F$9="A",Data!$N$6,IF($F$9="B",Data!$N$7,IF($F$9="C",Data!$N$8,IF($F$9="D",Data!$N$9,0))))</f>
        <v>618</v>
      </c>
      <c r="G12" s="57">
        <f t="shared" si="3"/>
        <v>20058.921200000001</v>
      </c>
      <c r="H12" s="58">
        <f t="shared" si="0"/>
        <v>679.49093333333337</v>
      </c>
      <c r="I12" s="58">
        <f t="shared" si="4"/>
        <v>940.58583333333343</v>
      </c>
      <c r="J12" s="58">
        <f t="shared" si="5"/>
        <v>51.5</v>
      </c>
      <c r="K12" s="57">
        <f t="shared" si="6"/>
        <v>1671.5767666666668</v>
      </c>
      <c r="L12" s="55">
        <f t="shared" si="1"/>
        <v>22.278391256830602</v>
      </c>
      <c r="M12" s="55">
        <f t="shared" si="2"/>
        <v>30.838879781420768</v>
      </c>
      <c r="N12" s="55">
        <f t="shared" si="7"/>
        <v>1.6885245901639345</v>
      </c>
      <c r="O12" s="56">
        <f t="shared" si="8"/>
        <v>54.805795628415311</v>
      </c>
    </row>
    <row r="13" spans="1:15" ht="14.1" customHeight="1" x14ac:dyDescent="0.2">
      <c r="A13" s="11"/>
      <c r="B13" s="11">
        <v>3</v>
      </c>
      <c r="C13" s="11">
        <v>0</v>
      </c>
      <c r="D13" s="58">
        <f>$D$10+$D$10*$A$11*B13</f>
        <v>8590.7067999999999</v>
      </c>
      <c r="E13" s="58">
        <f t="shared" si="9"/>
        <v>11287.03</v>
      </c>
      <c r="F13" s="54">
        <f>IF($F$9="A",Data!$N$6,IF($F$9="B",Data!$N$7,IF($F$9="C",Data!$N$8,IF($F$9="D",Data!$N$9,0))))</f>
        <v>618</v>
      </c>
      <c r="G13" s="57">
        <f t="shared" si="3"/>
        <v>20495.736799999999</v>
      </c>
      <c r="H13" s="58">
        <f t="shared" si="0"/>
        <v>715.89223333333337</v>
      </c>
      <c r="I13" s="58">
        <f t="shared" si="4"/>
        <v>940.58583333333343</v>
      </c>
      <c r="J13" s="58">
        <f t="shared" si="5"/>
        <v>51.5</v>
      </c>
      <c r="K13" s="57">
        <f t="shared" si="6"/>
        <v>1707.9780666666668</v>
      </c>
      <c r="L13" s="55">
        <f t="shared" si="1"/>
        <v>23.47187650273224</v>
      </c>
      <c r="M13" s="55">
        <f t="shared" si="2"/>
        <v>30.838879781420768</v>
      </c>
      <c r="N13" s="55">
        <f t="shared" si="7"/>
        <v>1.6885245901639345</v>
      </c>
      <c r="O13" s="56">
        <f t="shared" si="8"/>
        <v>55.999280874316945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7">
        <f>(100%+E$7)*Data!$D$33</f>
        <v>9126.6200000000008</v>
      </c>
      <c r="E14" s="60">
        <f t="shared" si="9"/>
        <v>11287.03</v>
      </c>
      <c r="F14" s="54">
        <f>IF($F$9="A",Data!$N$6,IF($F$9="B",Data!$N$7,IF($F$9="C",Data!$N$8,IF($F$9="D",Data!$N$9,0))))</f>
        <v>618</v>
      </c>
      <c r="G14" s="57">
        <f t="shared" si="3"/>
        <v>21031.65</v>
      </c>
      <c r="H14" s="58">
        <f t="shared" si="0"/>
        <v>760.55166666666673</v>
      </c>
      <c r="I14" s="58">
        <f t="shared" si="4"/>
        <v>940.58583333333343</v>
      </c>
      <c r="J14" s="58">
        <f t="shared" si="5"/>
        <v>51.5</v>
      </c>
      <c r="K14" s="57">
        <f t="shared" si="6"/>
        <v>1752.6375000000003</v>
      </c>
      <c r="L14" s="55">
        <f t="shared" si="1"/>
        <v>24.936120218579237</v>
      </c>
      <c r="M14" s="55">
        <f t="shared" si="2"/>
        <v>30.838879781420768</v>
      </c>
      <c r="N14" s="55">
        <f t="shared" si="7"/>
        <v>1.6885245901639345</v>
      </c>
      <c r="O14" s="56">
        <f t="shared" si="8"/>
        <v>57.463524590163942</v>
      </c>
    </row>
    <row r="15" spans="1:15" ht="14.1" customHeight="1" x14ac:dyDescent="0.2">
      <c r="A15" s="23">
        <v>0.03</v>
      </c>
      <c r="B15" s="11"/>
      <c r="C15" s="11">
        <v>1</v>
      </c>
      <c r="D15" s="58">
        <f>$D$14+$D$14*$A$15*C15</f>
        <v>9400.4186000000009</v>
      </c>
      <c r="E15" s="58">
        <f t="shared" si="9"/>
        <v>11287.03</v>
      </c>
      <c r="F15" s="54">
        <f>IF($F$9="A",Data!$N$6,IF($F$9="B",Data!$N$7,IF($F$9="C",Data!$N$8,IF($F$9="D",Data!$N$9,0))))</f>
        <v>618</v>
      </c>
      <c r="G15" s="57">
        <f t="shared" si="3"/>
        <v>21305.448600000003</v>
      </c>
      <c r="H15" s="58">
        <f t="shared" si="0"/>
        <v>783.36821666666674</v>
      </c>
      <c r="I15" s="58">
        <f t="shared" si="4"/>
        <v>940.58583333333343</v>
      </c>
      <c r="J15" s="58">
        <f t="shared" si="5"/>
        <v>51.5</v>
      </c>
      <c r="K15" s="57">
        <f t="shared" si="6"/>
        <v>1775.4540500000003</v>
      </c>
      <c r="L15" s="55">
        <f t="shared" si="1"/>
        <v>25.684203825136613</v>
      </c>
      <c r="M15" s="55">
        <f t="shared" si="2"/>
        <v>30.838879781420768</v>
      </c>
      <c r="N15" s="55">
        <f t="shared" si="7"/>
        <v>1.6885245901639345</v>
      </c>
      <c r="O15" s="56">
        <f t="shared" si="8"/>
        <v>58.211608196721315</v>
      </c>
    </row>
    <row r="16" spans="1:15" ht="14.1" customHeight="1" x14ac:dyDescent="0.2">
      <c r="A16" s="11"/>
      <c r="B16" s="11"/>
      <c r="C16" s="11">
        <v>2</v>
      </c>
      <c r="D16" s="58">
        <f t="shared" ref="D16:D54" si="10">$D$14+$D$14*$A$15*C16</f>
        <v>9674.217200000001</v>
      </c>
      <c r="E16" s="58">
        <f t="shared" si="9"/>
        <v>11287.03</v>
      </c>
      <c r="F16" s="54">
        <f>IF($F$9="A",Data!$N$6,IF($F$9="B",Data!$N$7,IF($F$9="C",Data!$N$8,IF($F$9="D",Data!$N$9,0))))</f>
        <v>618</v>
      </c>
      <c r="G16" s="57">
        <f t="shared" si="3"/>
        <v>21579.247200000002</v>
      </c>
      <c r="H16" s="58">
        <f t="shared" si="0"/>
        <v>806.18476666666675</v>
      </c>
      <c r="I16" s="58">
        <f t="shared" si="4"/>
        <v>940.58583333333343</v>
      </c>
      <c r="J16" s="58">
        <f t="shared" si="5"/>
        <v>51.5</v>
      </c>
      <c r="K16" s="57">
        <f t="shared" si="6"/>
        <v>1798.2706000000003</v>
      </c>
      <c r="L16" s="55">
        <f t="shared" si="1"/>
        <v>26.432287431693993</v>
      </c>
      <c r="M16" s="55">
        <f t="shared" si="2"/>
        <v>30.838879781420768</v>
      </c>
      <c r="N16" s="55">
        <f t="shared" si="7"/>
        <v>1.6885245901639345</v>
      </c>
      <c r="O16" s="56">
        <f t="shared" si="8"/>
        <v>58.959691803278702</v>
      </c>
    </row>
    <row r="17" spans="1:15" ht="14.1" customHeight="1" x14ac:dyDescent="0.2">
      <c r="A17" s="11"/>
      <c r="B17" s="11"/>
      <c r="C17" s="11">
        <v>3</v>
      </c>
      <c r="D17" s="58">
        <f t="shared" si="10"/>
        <v>9948.015800000001</v>
      </c>
      <c r="E17" s="58">
        <f t="shared" si="9"/>
        <v>11287.03</v>
      </c>
      <c r="F17" s="54">
        <f>IF($F$9="A",Data!$N$6,IF($F$9="B",Data!$N$7,IF($F$9="C",Data!$N$8,IF($F$9="D",Data!$N$9,0))))</f>
        <v>618</v>
      </c>
      <c r="G17" s="57">
        <f>SUM(D17:F17)</f>
        <v>21853.0458</v>
      </c>
      <c r="H17" s="58">
        <f t="shared" si="0"/>
        <v>829.00131666666675</v>
      </c>
      <c r="I17" s="58">
        <f t="shared" si="4"/>
        <v>940.58583333333343</v>
      </c>
      <c r="J17" s="58">
        <f t="shared" si="5"/>
        <v>51.5</v>
      </c>
      <c r="K17" s="57">
        <f t="shared" si="6"/>
        <v>1821.0871500000003</v>
      </c>
      <c r="L17" s="55">
        <f t="shared" si="1"/>
        <v>27.180371038251369</v>
      </c>
      <c r="M17" s="55">
        <f t="shared" si="2"/>
        <v>30.838879781420768</v>
      </c>
      <c r="N17" s="55">
        <f t="shared" si="7"/>
        <v>1.6885245901639345</v>
      </c>
      <c r="O17" s="56">
        <f t="shared" si="8"/>
        <v>59.707775409836074</v>
      </c>
    </row>
    <row r="18" spans="1:15" ht="14.1" customHeight="1" x14ac:dyDescent="0.2">
      <c r="A18" s="11"/>
      <c r="B18" s="11"/>
      <c r="C18" s="11">
        <v>4</v>
      </c>
      <c r="D18" s="58">
        <f t="shared" si="10"/>
        <v>10221.814400000001</v>
      </c>
      <c r="E18" s="58">
        <f t="shared" si="9"/>
        <v>11287.03</v>
      </c>
      <c r="F18" s="54">
        <f>IF($F$9="A",Data!$N$6,IF($F$9="B",Data!$N$7,IF($F$9="C",Data!$N$8,IF($F$9="D",Data!$N$9,0))))</f>
        <v>618</v>
      </c>
      <c r="G18" s="57">
        <f t="shared" si="3"/>
        <v>22126.844400000002</v>
      </c>
      <c r="H18" s="58">
        <f t="shared" si="0"/>
        <v>851.81786666666676</v>
      </c>
      <c r="I18" s="58">
        <f t="shared" si="4"/>
        <v>940.58583333333343</v>
      </c>
      <c r="J18" s="58">
        <f t="shared" si="5"/>
        <v>51.5</v>
      </c>
      <c r="K18" s="57">
        <f t="shared" si="6"/>
        <v>1843.9037000000003</v>
      </c>
      <c r="L18" s="55">
        <f t="shared" si="1"/>
        <v>27.928454644808745</v>
      </c>
      <c r="M18" s="55">
        <f t="shared" si="2"/>
        <v>30.838879781420768</v>
      </c>
      <c r="N18" s="55">
        <f t="shared" si="7"/>
        <v>1.6885245901639345</v>
      </c>
      <c r="O18" s="56">
        <f t="shared" si="8"/>
        <v>60.455859016393447</v>
      </c>
    </row>
    <row r="19" spans="1:15" ht="14.1" customHeight="1" x14ac:dyDescent="0.2">
      <c r="A19" s="11"/>
      <c r="B19" s="11"/>
      <c r="C19" s="11">
        <v>5</v>
      </c>
      <c r="D19" s="58">
        <f t="shared" si="10"/>
        <v>10495.613000000001</v>
      </c>
      <c r="E19" s="58">
        <f t="shared" si="9"/>
        <v>11287.03</v>
      </c>
      <c r="F19" s="54">
        <f>IF($F$9="A",Data!$N$6,IF($F$9="B",Data!$N$7,IF($F$9="C",Data!$N$8,IF($F$9="D",Data!$N$9,0))))</f>
        <v>618</v>
      </c>
      <c r="G19" s="57">
        <f t="shared" si="3"/>
        <v>22400.643000000004</v>
      </c>
      <c r="H19" s="58">
        <f t="shared" si="0"/>
        <v>874.63441666666677</v>
      </c>
      <c r="I19" s="58">
        <f t="shared" si="4"/>
        <v>940.58583333333343</v>
      </c>
      <c r="J19" s="58">
        <f t="shared" si="5"/>
        <v>51.5</v>
      </c>
      <c r="K19" s="57">
        <f t="shared" si="6"/>
        <v>1866.7202500000003</v>
      </c>
      <c r="L19" s="55">
        <f t="shared" si="1"/>
        <v>28.676538251366125</v>
      </c>
      <c r="M19" s="55">
        <f t="shared" si="2"/>
        <v>30.838879781420768</v>
      </c>
      <c r="N19" s="55">
        <f t="shared" si="7"/>
        <v>1.6885245901639345</v>
      </c>
      <c r="O19" s="56">
        <f t="shared" si="8"/>
        <v>61.203942622950834</v>
      </c>
    </row>
    <row r="20" spans="1:15" ht="14.1" customHeight="1" x14ac:dyDescent="0.2">
      <c r="A20" s="11"/>
      <c r="B20" s="11"/>
      <c r="C20" s="11">
        <v>6</v>
      </c>
      <c r="D20" s="58">
        <f t="shared" si="10"/>
        <v>10769.411600000001</v>
      </c>
      <c r="E20" s="58">
        <f t="shared" si="9"/>
        <v>11287.03</v>
      </c>
      <c r="F20" s="54">
        <f>IF($F$9="A",Data!$N$6,IF($F$9="B",Data!$N$7,IF($F$9="C",Data!$N$8,IF($F$9="D",Data!$N$9,0))))</f>
        <v>618</v>
      </c>
      <c r="G20" s="57">
        <f t="shared" si="3"/>
        <v>22674.441600000002</v>
      </c>
      <c r="H20" s="58">
        <f t="shared" si="0"/>
        <v>897.45096666666677</v>
      </c>
      <c r="I20" s="58">
        <f t="shared" si="4"/>
        <v>940.58583333333343</v>
      </c>
      <c r="J20" s="58">
        <f t="shared" si="5"/>
        <v>51.5</v>
      </c>
      <c r="K20" s="57">
        <f t="shared" si="6"/>
        <v>1889.5368000000003</v>
      </c>
      <c r="L20" s="55">
        <f t="shared" si="1"/>
        <v>29.424621857923501</v>
      </c>
      <c r="M20" s="55">
        <f t="shared" si="2"/>
        <v>30.838879781420768</v>
      </c>
      <c r="N20" s="55">
        <f t="shared" si="7"/>
        <v>1.6885245901639345</v>
      </c>
      <c r="O20" s="56">
        <f t="shared" si="8"/>
        <v>61.952026229508206</v>
      </c>
    </row>
    <row r="21" spans="1:15" ht="14.1" customHeight="1" x14ac:dyDescent="0.2">
      <c r="A21" s="11"/>
      <c r="B21" s="11"/>
      <c r="C21" s="11">
        <v>7</v>
      </c>
      <c r="D21" s="58">
        <f t="shared" si="10"/>
        <v>11043.210200000001</v>
      </c>
      <c r="E21" s="58">
        <f t="shared" si="9"/>
        <v>11287.03</v>
      </c>
      <c r="F21" s="54">
        <f>IF($F$9="A",Data!$N$6,IF($F$9="B",Data!$N$7,IF($F$9="C",Data!$N$8,IF($F$9="D",Data!$N$9,0))))</f>
        <v>618</v>
      </c>
      <c r="G21" s="57">
        <f t="shared" si="3"/>
        <v>22948.2402</v>
      </c>
      <c r="H21" s="58">
        <f t="shared" si="0"/>
        <v>920.26751666666678</v>
      </c>
      <c r="I21" s="58">
        <f t="shared" si="4"/>
        <v>940.58583333333343</v>
      </c>
      <c r="J21" s="58">
        <f t="shared" si="5"/>
        <v>51.5</v>
      </c>
      <c r="K21" s="57">
        <f t="shared" si="6"/>
        <v>1912.3533500000003</v>
      </c>
      <c r="L21" s="55">
        <f t="shared" si="1"/>
        <v>30.172705464480877</v>
      </c>
      <c r="M21" s="55">
        <f t="shared" si="2"/>
        <v>30.838879781420768</v>
      </c>
      <c r="N21" s="55">
        <f t="shared" si="7"/>
        <v>1.6885245901639345</v>
      </c>
      <c r="O21" s="56">
        <f t="shared" si="8"/>
        <v>62.700109836065579</v>
      </c>
    </row>
    <row r="22" spans="1:15" ht="14.1" customHeight="1" x14ac:dyDescent="0.2">
      <c r="A22" s="11"/>
      <c r="B22" s="11"/>
      <c r="C22" s="11">
        <v>8</v>
      </c>
      <c r="D22" s="58">
        <f t="shared" si="10"/>
        <v>11317.008800000001</v>
      </c>
      <c r="E22" s="58">
        <f t="shared" si="9"/>
        <v>11287.03</v>
      </c>
      <c r="F22" s="54">
        <f>IF($F$9="A",Data!$N$6,IF($F$9="B",Data!$N$7,IF($F$9="C",Data!$N$8,IF($F$9="D",Data!$N$9,0))))</f>
        <v>618</v>
      </c>
      <c r="G22" s="57">
        <f t="shared" si="3"/>
        <v>23222.038800000002</v>
      </c>
      <c r="H22" s="58">
        <f t="shared" si="0"/>
        <v>943.08406666666679</v>
      </c>
      <c r="I22" s="58">
        <f t="shared" si="4"/>
        <v>940.58583333333343</v>
      </c>
      <c r="J22" s="58">
        <f t="shared" si="5"/>
        <v>51.5</v>
      </c>
      <c r="K22" s="57">
        <f t="shared" si="6"/>
        <v>1935.1699000000003</v>
      </c>
      <c r="L22" s="55">
        <f t="shared" si="1"/>
        <v>30.920789071038254</v>
      </c>
      <c r="M22" s="55">
        <f t="shared" si="2"/>
        <v>30.838879781420768</v>
      </c>
      <c r="N22" s="55">
        <f t="shared" si="7"/>
        <v>1.6885245901639345</v>
      </c>
      <c r="O22" s="56">
        <f t="shared" si="8"/>
        <v>63.448193442622959</v>
      </c>
    </row>
    <row r="23" spans="1:15" ht="14.1" customHeight="1" x14ac:dyDescent="0.2">
      <c r="A23" s="11"/>
      <c r="B23" s="11"/>
      <c r="C23" s="11">
        <v>9</v>
      </c>
      <c r="D23" s="58">
        <f t="shared" si="10"/>
        <v>11590.807400000002</v>
      </c>
      <c r="E23" s="58">
        <f t="shared" si="9"/>
        <v>11287.03</v>
      </c>
      <c r="F23" s="54">
        <f>IF($F$9="A",Data!$N$6,IF($F$9="B",Data!$N$7,IF($F$9="C",Data!$N$8,IF($F$9="D",Data!$N$9,0))))</f>
        <v>618</v>
      </c>
      <c r="G23" s="57">
        <f t="shared" si="3"/>
        <v>23495.837400000004</v>
      </c>
      <c r="H23" s="58">
        <f t="shared" si="0"/>
        <v>965.90061666666679</v>
      </c>
      <c r="I23" s="58">
        <f t="shared" si="4"/>
        <v>940.58583333333343</v>
      </c>
      <c r="J23" s="58">
        <f t="shared" si="5"/>
        <v>51.5</v>
      </c>
      <c r="K23" s="57">
        <f t="shared" si="6"/>
        <v>1957.9864500000003</v>
      </c>
      <c r="L23" s="55">
        <f t="shared" si="1"/>
        <v>31.668872677595633</v>
      </c>
      <c r="M23" s="55">
        <f t="shared" si="2"/>
        <v>30.838879781420768</v>
      </c>
      <c r="N23" s="55">
        <f t="shared" si="7"/>
        <v>1.6885245901639345</v>
      </c>
      <c r="O23" s="56">
        <f t="shared" si="8"/>
        <v>64.196277049180338</v>
      </c>
    </row>
    <row r="24" spans="1:15" ht="14.1" customHeight="1" x14ac:dyDescent="0.2">
      <c r="A24" s="11"/>
      <c r="B24" s="11"/>
      <c r="C24" s="11">
        <v>10</v>
      </c>
      <c r="D24" s="58">
        <f t="shared" si="10"/>
        <v>11864.606000000002</v>
      </c>
      <c r="E24" s="58">
        <f t="shared" si="9"/>
        <v>11287.03</v>
      </c>
      <c r="F24" s="54">
        <f>IF($F$9="A",Data!$N$6,IF($F$9="B",Data!$N$7,IF($F$9="C",Data!$N$8,IF($F$9="D",Data!$N$9,0))))</f>
        <v>618</v>
      </c>
      <c r="G24" s="57">
        <f t="shared" si="3"/>
        <v>23769.636000000002</v>
      </c>
      <c r="H24" s="58">
        <f t="shared" si="0"/>
        <v>988.7171666666668</v>
      </c>
      <c r="I24" s="58">
        <f t="shared" si="4"/>
        <v>940.58583333333343</v>
      </c>
      <c r="J24" s="58">
        <f t="shared" si="5"/>
        <v>51.5</v>
      </c>
      <c r="K24" s="57">
        <f t="shared" si="6"/>
        <v>1980.8030000000003</v>
      </c>
      <c r="L24" s="55">
        <f t="shared" si="1"/>
        <v>32.416956284153009</v>
      </c>
      <c r="M24" s="55">
        <f t="shared" si="2"/>
        <v>30.838879781420768</v>
      </c>
      <c r="N24" s="55">
        <f t="shared" si="7"/>
        <v>1.6885245901639345</v>
      </c>
      <c r="O24" s="56">
        <f t="shared" si="8"/>
        <v>64.944360655737711</v>
      </c>
    </row>
    <row r="25" spans="1:15" ht="14.1" customHeight="1" x14ac:dyDescent="0.2">
      <c r="A25" s="11"/>
      <c r="B25" s="11"/>
      <c r="C25" s="11">
        <v>11</v>
      </c>
      <c r="D25" s="58">
        <f t="shared" si="10"/>
        <v>12138.404600000002</v>
      </c>
      <c r="E25" s="58">
        <f t="shared" si="9"/>
        <v>11287.03</v>
      </c>
      <c r="F25" s="54">
        <f>IF($F$9="A",Data!$N$6,IF($F$9="B",Data!$N$7,IF($F$9="C",Data!$N$8,IF($F$9="D",Data!$N$9,0))))</f>
        <v>618</v>
      </c>
      <c r="G25" s="57">
        <f t="shared" si="3"/>
        <v>24043.434600000001</v>
      </c>
      <c r="H25" s="58">
        <f t="shared" si="0"/>
        <v>1011.5337166666668</v>
      </c>
      <c r="I25" s="58">
        <f t="shared" si="4"/>
        <v>940.58583333333343</v>
      </c>
      <c r="J25" s="58">
        <f t="shared" si="5"/>
        <v>51.5</v>
      </c>
      <c r="K25" s="57">
        <f t="shared" si="6"/>
        <v>2003.6195500000003</v>
      </c>
      <c r="L25" s="55">
        <f t="shared" si="1"/>
        <v>33.165039890710389</v>
      </c>
      <c r="M25" s="55">
        <f t="shared" si="2"/>
        <v>30.838879781420768</v>
      </c>
      <c r="N25" s="55">
        <f t="shared" si="7"/>
        <v>1.6885245901639345</v>
      </c>
      <c r="O25" s="56">
        <f t="shared" si="8"/>
        <v>65.692444262295098</v>
      </c>
    </row>
    <row r="26" spans="1:15" ht="14.1" customHeight="1" x14ac:dyDescent="0.2">
      <c r="A26" s="11"/>
      <c r="B26" s="11"/>
      <c r="C26" s="11">
        <v>12</v>
      </c>
      <c r="D26" s="58">
        <f t="shared" si="10"/>
        <v>12412.2032</v>
      </c>
      <c r="E26" s="58">
        <f t="shared" si="9"/>
        <v>11287.03</v>
      </c>
      <c r="F26" s="54">
        <f>IF($F$9="A",Data!$N$6,IF($F$9="B",Data!$N$7,IF($F$9="C",Data!$N$8,IF($F$9="D",Data!$N$9,0))))</f>
        <v>618</v>
      </c>
      <c r="G26" s="57">
        <f t="shared" si="3"/>
        <v>24317.233200000002</v>
      </c>
      <c r="H26" s="58">
        <f t="shared" si="0"/>
        <v>1034.3502666666666</v>
      </c>
      <c r="I26" s="58">
        <f t="shared" si="4"/>
        <v>940.58583333333343</v>
      </c>
      <c r="J26" s="58">
        <f t="shared" si="5"/>
        <v>51.5</v>
      </c>
      <c r="K26" s="57">
        <f t="shared" si="6"/>
        <v>2026.4360999999999</v>
      </c>
      <c r="L26" s="55">
        <f t="shared" si="1"/>
        <v>33.913123497267762</v>
      </c>
      <c r="M26" s="55">
        <f t="shared" si="2"/>
        <v>30.838879781420768</v>
      </c>
      <c r="N26" s="55">
        <f t="shared" si="7"/>
        <v>1.6885245901639345</v>
      </c>
      <c r="O26" s="56">
        <f>SUM(L26:N26)</f>
        <v>66.44052786885247</v>
      </c>
    </row>
    <row r="27" spans="1:15" ht="14.1" customHeight="1" x14ac:dyDescent="0.2">
      <c r="A27" s="11"/>
      <c r="B27" s="11"/>
      <c r="C27" s="11">
        <v>13</v>
      </c>
      <c r="D27" s="58">
        <f t="shared" si="10"/>
        <v>12686.001800000002</v>
      </c>
      <c r="E27" s="58">
        <f t="shared" si="9"/>
        <v>11287.03</v>
      </c>
      <c r="F27" s="54">
        <f>IF($F$9="A",Data!$N$6,IF($F$9="B",Data!$N$7,IF($F$9="C",Data!$N$8,IF($F$9="D",Data!$N$9,0))))</f>
        <v>618</v>
      </c>
      <c r="G27" s="57">
        <f t="shared" si="3"/>
        <v>24591.031800000004</v>
      </c>
      <c r="H27" s="58">
        <f t="shared" si="0"/>
        <v>1057.1668166666668</v>
      </c>
      <c r="I27" s="58">
        <f t="shared" si="4"/>
        <v>940.58583333333343</v>
      </c>
      <c r="J27" s="58">
        <f t="shared" si="5"/>
        <v>51.5</v>
      </c>
      <c r="K27" s="57">
        <f t="shared" si="6"/>
        <v>2049.2526500000004</v>
      </c>
      <c r="L27" s="55">
        <f t="shared" si="1"/>
        <v>34.661207103825141</v>
      </c>
      <c r="M27" s="55">
        <f t="shared" si="2"/>
        <v>30.838879781420768</v>
      </c>
      <c r="N27" s="55">
        <f t="shared" si="7"/>
        <v>1.6885245901639345</v>
      </c>
      <c r="O27" s="56">
        <f t="shared" si="8"/>
        <v>67.188611475409843</v>
      </c>
    </row>
    <row r="28" spans="1:15" ht="14.1" customHeight="1" x14ac:dyDescent="0.2">
      <c r="A28" s="11"/>
      <c r="B28" s="11"/>
      <c r="C28" s="11">
        <v>14</v>
      </c>
      <c r="D28" s="58">
        <f t="shared" si="10"/>
        <v>12959.8004</v>
      </c>
      <c r="E28" s="58">
        <f t="shared" si="9"/>
        <v>11287.03</v>
      </c>
      <c r="F28" s="54">
        <f>IF($F$9="A",Data!$N$6,IF($F$9="B",Data!$N$7,IF($F$9="C",Data!$N$8,IF($F$9="D",Data!$N$9,0))))</f>
        <v>618</v>
      </c>
      <c r="G28" s="57">
        <f t="shared" si="3"/>
        <v>24864.830399999999</v>
      </c>
      <c r="H28" s="58">
        <f t="shared" si="0"/>
        <v>1079.9833666666666</v>
      </c>
      <c r="I28" s="58">
        <f t="shared" si="4"/>
        <v>940.58583333333343</v>
      </c>
      <c r="J28" s="58">
        <f t="shared" si="5"/>
        <v>51.5</v>
      </c>
      <c r="K28" s="57">
        <f t="shared" si="6"/>
        <v>2072.0691999999999</v>
      </c>
      <c r="L28" s="55">
        <f t="shared" si="1"/>
        <v>35.409290710382514</v>
      </c>
      <c r="M28" s="55">
        <f t="shared" si="2"/>
        <v>30.838879781420768</v>
      </c>
      <c r="N28" s="55">
        <f t="shared" si="7"/>
        <v>1.6885245901639345</v>
      </c>
      <c r="O28" s="56">
        <f t="shared" si="8"/>
        <v>67.936695081967216</v>
      </c>
    </row>
    <row r="29" spans="1:15" ht="14.1" customHeight="1" x14ac:dyDescent="0.2">
      <c r="A29" s="11"/>
      <c r="B29" s="11"/>
      <c r="C29" s="11">
        <v>15</v>
      </c>
      <c r="D29" s="58">
        <f t="shared" si="10"/>
        <v>13233.599000000002</v>
      </c>
      <c r="E29" s="58">
        <f t="shared" si="9"/>
        <v>11287.03</v>
      </c>
      <c r="F29" s="54">
        <f>IF($F$9="A",Data!$N$6,IF($F$9="B",Data!$N$7,IF($F$9="C",Data!$N$8,IF($F$9="D",Data!$N$9,0))))</f>
        <v>618</v>
      </c>
      <c r="G29" s="57">
        <f t="shared" si="3"/>
        <v>25138.629000000001</v>
      </c>
      <c r="H29" s="58">
        <f t="shared" si="0"/>
        <v>1102.7999166666668</v>
      </c>
      <c r="I29" s="58">
        <f t="shared" si="4"/>
        <v>940.58583333333343</v>
      </c>
      <c r="J29" s="58">
        <f t="shared" si="5"/>
        <v>51.5</v>
      </c>
      <c r="K29" s="57">
        <f t="shared" si="6"/>
        <v>2094.8857500000004</v>
      </c>
      <c r="L29" s="55">
        <f t="shared" si="1"/>
        <v>36.157374316939894</v>
      </c>
      <c r="M29" s="55">
        <f t="shared" si="2"/>
        <v>30.838879781420768</v>
      </c>
      <c r="N29" s="55">
        <f t="shared" si="7"/>
        <v>1.6885245901639345</v>
      </c>
      <c r="O29" s="56">
        <f t="shared" si="8"/>
        <v>68.684778688524602</v>
      </c>
    </row>
    <row r="30" spans="1:15" ht="14.1" customHeight="1" x14ac:dyDescent="0.2">
      <c r="A30" s="11"/>
      <c r="B30" s="11"/>
      <c r="C30" s="11">
        <v>16</v>
      </c>
      <c r="D30" s="58">
        <f t="shared" si="10"/>
        <v>13507.3976</v>
      </c>
      <c r="E30" s="58">
        <f t="shared" si="9"/>
        <v>11287.03</v>
      </c>
      <c r="F30" s="54">
        <f>IF($F$9="A",Data!$N$6,IF($F$9="B",Data!$N$7,IF($F$9="C",Data!$N$8,IF($F$9="D",Data!$N$9,0))))</f>
        <v>618</v>
      </c>
      <c r="G30" s="57">
        <f t="shared" si="3"/>
        <v>25412.427600000003</v>
      </c>
      <c r="H30" s="58">
        <f t="shared" si="0"/>
        <v>1125.6164666666666</v>
      </c>
      <c r="I30" s="58">
        <f t="shared" si="4"/>
        <v>940.58583333333343</v>
      </c>
      <c r="J30" s="58">
        <f t="shared" si="5"/>
        <v>51.5</v>
      </c>
      <c r="K30" s="57">
        <f t="shared" si="6"/>
        <v>2117.7022999999999</v>
      </c>
      <c r="L30" s="55">
        <f t="shared" si="1"/>
        <v>36.905457923497266</v>
      </c>
      <c r="M30" s="55">
        <f t="shared" si="2"/>
        <v>30.838879781420768</v>
      </c>
      <c r="N30" s="55">
        <f t="shared" si="7"/>
        <v>1.6885245901639345</v>
      </c>
      <c r="O30" s="56">
        <f t="shared" si="8"/>
        <v>69.432862295081975</v>
      </c>
    </row>
    <row r="31" spans="1:15" ht="14.1" customHeight="1" x14ac:dyDescent="0.2">
      <c r="A31" s="11"/>
      <c r="B31" s="11"/>
      <c r="C31" s="11">
        <v>17</v>
      </c>
      <c r="D31" s="58">
        <f t="shared" si="10"/>
        <v>13781.196200000002</v>
      </c>
      <c r="E31" s="58">
        <f t="shared" si="9"/>
        <v>11287.03</v>
      </c>
      <c r="F31" s="54">
        <f>IF($F$9="A",Data!$N$6,IF($F$9="B",Data!$N$7,IF($F$9="C",Data!$N$8,IF($F$9="D",Data!$N$9,0))))</f>
        <v>618</v>
      </c>
      <c r="G31" s="57">
        <f t="shared" si="3"/>
        <v>25686.226200000005</v>
      </c>
      <c r="H31" s="58">
        <f t="shared" si="0"/>
        <v>1148.4330166666668</v>
      </c>
      <c r="I31" s="58">
        <f t="shared" si="4"/>
        <v>940.58583333333343</v>
      </c>
      <c r="J31" s="58">
        <f t="shared" si="5"/>
        <v>51.5</v>
      </c>
      <c r="K31" s="57">
        <f t="shared" si="6"/>
        <v>2140.5188500000004</v>
      </c>
      <c r="L31" s="55">
        <f t="shared" si="1"/>
        <v>37.653541530054653</v>
      </c>
      <c r="M31" s="55">
        <f t="shared" si="2"/>
        <v>30.838879781420768</v>
      </c>
      <c r="N31" s="55">
        <f t="shared" si="7"/>
        <v>1.6885245901639345</v>
      </c>
      <c r="O31" s="56">
        <f t="shared" si="8"/>
        <v>70.180945901639362</v>
      </c>
    </row>
    <row r="32" spans="1:15" ht="14.1" customHeight="1" x14ac:dyDescent="0.2">
      <c r="A32" s="11"/>
      <c r="B32" s="11"/>
      <c r="C32" s="11">
        <v>18</v>
      </c>
      <c r="D32" s="58">
        <f t="shared" si="10"/>
        <v>14054.9948</v>
      </c>
      <c r="E32" s="58">
        <f t="shared" si="9"/>
        <v>11287.03</v>
      </c>
      <c r="F32" s="54">
        <f>IF($F$9="A",Data!$N$6,IF($F$9="B",Data!$N$7,IF($F$9="C",Data!$N$8,IF($F$9="D",Data!$N$9,0))))</f>
        <v>618</v>
      </c>
      <c r="G32" s="57">
        <f t="shared" si="3"/>
        <v>25960.024799999999</v>
      </c>
      <c r="H32" s="58">
        <f t="shared" si="0"/>
        <v>1171.2495666666666</v>
      </c>
      <c r="I32" s="58">
        <f t="shared" si="4"/>
        <v>940.58583333333343</v>
      </c>
      <c r="J32" s="58">
        <f t="shared" si="5"/>
        <v>51.5</v>
      </c>
      <c r="K32" s="57">
        <f t="shared" si="6"/>
        <v>2163.3353999999999</v>
      </c>
      <c r="L32" s="55">
        <f t="shared" si="1"/>
        <v>38.401625136612026</v>
      </c>
      <c r="M32" s="55">
        <f t="shared" si="2"/>
        <v>30.838879781420768</v>
      </c>
      <c r="N32" s="55">
        <f t="shared" si="7"/>
        <v>1.6885245901639345</v>
      </c>
      <c r="O32" s="56">
        <f t="shared" si="8"/>
        <v>70.929029508196734</v>
      </c>
    </row>
    <row r="33" spans="1:15" ht="14.1" customHeight="1" x14ac:dyDescent="0.2">
      <c r="A33" s="11"/>
      <c r="B33" s="11"/>
      <c r="C33" s="11">
        <v>19</v>
      </c>
      <c r="D33" s="58">
        <f t="shared" si="10"/>
        <v>14328.793400000002</v>
      </c>
      <c r="E33" s="58">
        <f t="shared" si="9"/>
        <v>11287.03</v>
      </c>
      <c r="F33" s="54">
        <f>IF($F$9="A",Data!$N$6,IF($F$9="B",Data!$N$7,IF($F$9="C",Data!$N$8,IF($F$9="D",Data!$N$9,0))))</f>
        <v>618</v>
      </c>
      <c r="G33" s="57">
        <f t="shared" si="3"/>
        <v>26233.823400000001</v>
      </c>
      <c r="H33" s="58">
        <f t="shared" si="0"/>
        <v>1194.0661166666669</v>
      </c>
      <c r="I33" s="58">
        <f t="shared" si="4"/>
        <v>940.58583333333343</v>
      </c>
      <c r="J33" s="58">
        <f t="shared" si="5"/>
        <v>51.5</v>
      </c>
      <c r="K33" s="57">
        <f t="shared" si="6"/>
        <v>2186.1519500000004</v>
      </c>
      <c r="L33" s="55">
        <f t="shared" si="1"/>
        <v>39.149708743169406</v>
      </c>
      <c r="M33" s="55">
        <f t="shared" si="2"/>
        <v>30.838879781420768</v>
      </c>
      <c r="N33" s="55">
        <f t="shared" si="7"/>
        <v>1.6885245901639345</v>
      </c>
      <c r="O33" s="56">
        <f t="shared" si="8"/>
        <v>71.677113114754107</v>
      </c>
    </row>
    <row r="34" spans="1:15" ht="14.1" customHeight="1" x14ac:dyDescent="0.2">
      <c r="A34" s="11"/>
      <c r="B34" s="11"/>
      <c r="C34" s="11">
        <v>20</v>
      </c>
      <c r="D34" s="58">
        <f t="shared" si="10"/>
        <v>14602.592000000001</v>
      </c>
      <c r="E34" s="58">
        <f t="shared" si="9"/>
        <v>11287.03</v>
      </c>
      <c r="F34" s="54">
        <f>IF($F$9="A",Data!$N$6,IF($F$9="B",Data!$N$7,IF($F$9="C",Data!$N$8,IF($F$9="D",Data!$N$9,0))))</f>
        <v>618</v>
      </c>
      <c r="G34" s="57">
        <f t="shared" si="3"/>
        <v>26507.622000000003</v>
      </c>
      <c r="H34" s="58">
        <f t="shared" si="0"/>
        <v>1216.8826666666666</v>
      </c>
      <c r="I34" s="58">
        <f t="shared" si="4"/>
        <v>940.58583333333343</v>
      </c>
      <c r="J34" s="58">
        <f t="shared" si="5"/>
        <v>51.5</v>
      </c>
      <c r="K34" s="57">
        <f t="shared" si="6"/>
        <v>2208.9684999999999</v>
      </c>
      <c r="L34" s="55">
        <f t="shared" si="1"/>
        <v>39.897792349726778</v>
      </c>
      <c r="M34" s="55">
        <f t="shared" si="2"/>
        <v>30.838879781420768</v>
      </c>
      <c r="N34" s="55">
        <f t="shared" si="7"/>
        <v>1.6885245901639345</v>
      </c>
      <c r="O34" s="56">
        <f t="shared" si="8"/>
        <v>72.42519672131148</v>
      </c>
    </row>
    <row r="35" spans="1:15" ht="14.1" customHeight="1" x14ac:dyDescent="0.2">
      <c r="A35" s="11"/>
      <c r="B35" s="11"/>
      <c r="C35" s="11">
        <v>21</v>
      </c>
      <c r="D35" s="58">
        <f t="shared" si="10"/>
        <v>14876.390600000002</v>
      </c>
      <c r="E35" s="58">
        <f t="shared" si="9"/>
        <v>11287.03</v>
      </c>
      <c r="F35" s="54">
        <f>IF($F$9="A",Data!$N$6,IF($F$9="B",Data!$N$7,IF($F$9="C",Data!$N$8,IF($F$9="D",Data!$N$9,0))))</f>
        <v>618</v>
      </c>
      <c r="G35" s="57">
        <f t="shared" si="3"/>
        <v>26781.420600000005</v>
      </c>
      <c r="H35" s="58">
        <f t="shared" si="0"/>
        <v>1239.6992166666669</v>
      </c>
      <c r="I35" s="58">
        <f t="shared" si="4"/>
        <v>940.58583333333343</v>
      </c>
      <c r="J35" s="58">
        <f t="shared" si="5"/>
        <v>51.5</v>
      </c>
      <c r="K35" s="57">
        <f t="shared" si="6"/>
        <v>2231.7850500000004</v>
      </c>
      <c r="L35" s="55">
        <f t="shared" si="1"/>
        <v>40.645875956284158</v>
      </c>
      <c r="M35" s="55">
        <f t="shared" si="2"/>
        <v>30.838879781420768</v>
      </c>
      <c r="N35" s="55">
        <f t="shared" si="7"/>
        <v>1.6885245901639345</v>
      </c>
      <c r="O35" s="56">
        <f t="shared" si="8"/>
        <v>73.173280327868866</v>
      </c>
    </row>
    <row r="36" spans="1:15" ht="14.1" customHeight="1" x14ac:dyDescent="0.2">
      <c r="A36" s="11"/>
      <c r="B36" s="11"/>
      <c r="C36" s="11">
        <v>22</v>
      </c>
      <c r="D36" s="58">
        <f t="shared" si="10"/>
        <v>15150.189200000001</v>
      </c>
      <c r="E36" s="58">
        <f t="shared" si="9"/>
        <v>11287.03</v>
      </c>
      <c r="F36" s="54">
        <f>IF($F$9="A",Data!$N$6,IF($F$9="B",Data!$N$7,IF($F$9="C",Data!$N$8,IF($F$9="D",Data!$N$9,0))))</f>
        <v>618</v>
      </c>
      <c r="G36" s="57">
        <f t="shared" si="3"/>
        <v>27055.2192</v>
      </c>
      <c r="H36" s="58">
        <f t="shared" si="0"/>
        <v>1262.5157666666667</v>
      </c>
      <c r="I36" s="58">
        <f t="shared" si="4"/>
        <v>940.58583333333343</v>
      </c>
      <c r="J36" s="58">
        <f t="shared" si="5"/>
        <v>51.5</v>
      </c>
      <c r="K36" s="57">
        <f t="shared" si="6"/>
        <v>2254.6016</v>
      </c>
      <c r="L36" s="55">
        <f t="shared" si="1"/>
        <v>41.39395956284153</v>
      </c>
      <c r="M36" s="55">
        <f t="shared" si="2"/>
        <v>30.838879781420768</v>
      </c>
      <c r="N36" s="55">
        <f t="shared" si="7"/>
        <v>1.6885245901639345</v>
      </c>
      <c r="O36" s="56">
        <f t="shared" si="8"/>
        <v>73.921363934426239</v>
      </c>
    </row>
    <row r="37" spans="1:15" ht="14.1" customHeight="1" x14ac:dyDescent="0.2">
      <c r="A37" s="11"/>
      <c r="B37" s="11"/>
      <c r="C37" s="11">
        <v>23</v>
      </c>
      <c r="D37" s="58">
        <f t="shared" si="10"/>
        <v>15423.987800000003</v>
      </c>
      <c r="E37" s="58">
        <f t="shared" si="9"/>
        <v>11287.03</v>
      </c>
      <c r="F37" s="54">
        <f>IF($F$9="A",Data!$N$6,IF($F$9="B",Data!$N$7,IF($F$9="C",Data!$N$8,IF($F$9="D",Data!$N$9,0))))</f>
        <v>618</v>
      </c>
      <c r="G37" s="57">
        <f t="shared" si="3"/>
        <v>27329.017800000001</v>
      </c>
      <c r="H37" s="58">
        <f t="shared" si="0"/>
        <v>1285.3323166666669</v>
      </c>
      <c r="I37" s="58">
        <f t="shared" si="4"/>
        <v>940.58583333333343</v>
      </c>
      <c r="J37" s="58">
        <f t="shared" si="5"/>
        <v>51.5</v>
      </c>
      <c r="K37" s="57">
        <f t="shared" si="6"/>
        <v>2277.4181500000004</v>
      </c>
      <c r="L37" s="55">
        <f t="shared" si="1"/>
        <v>42.142043169398917</v>
      </c>
      <c r="M37" s="55">
        <f t="shared" si="2"/>
        <v>30.838879781420768</v>
      </c>
      <c r="N37" s="55">
        <f t="shared" si="7"/>
        <v>1.6885245901639345</v>
      </c>
      <c r="O37" s="56">
        <f t="shared" si="8"/>
        <v>74.669447540983626</v>
      </c>
    </row>
    <row r="38" spans="1:15" ht="14.1" customHeight="1" x14ac:dyDescent="0.2">
      <c r="A38" s="11"/>
      <c r="B38" s="11"/>
      <c r="C38" s="11">
        <v>24</v>
      </c>
      <c r="D38" s="58">
        <f t="shared" si="10"/>
        <v>15697.786400000001</v>
      </c>
      <c r="E38" s="58">
        <f t="shared" si="9"/>
        <v>11287.03</v>
      </c>
      <c r="F38" s="54">
        <f>IF($F$9="A",Data!$N$6,IF($F$9="B",Data!$N$7,IF($F$9="C",Data!$N$8,IF($F$9="D",Data!$N$9,0))))</f>
        <v>618</v>
      </c>
      <c r="G38" s="57">
        <f t="shared" si="3"/>
        <v>27602.816400000003</v>
      </c>
      <c r="H38" s="58">
        <f t="shared" si="0"/>
        <v>1308.1488666666667</v>
      </c>
      <c r="I38" s="58">
        <f t="shared" si="4"/>
        <v>940.58583333333343</v>
      </c>
      <c r="J38" s="58">
        <f t="shared" si="5"/>
        <v>51.5</v>
      </c>
      <c r="K38" s="57">
        <f t="shared" si="6"/>
        <v>2300.2347</v>
      </c>
      <c r="L38" s="55">
        <f t="shared" si="1"/>
        <v>42.89012677595629</v>
      </c>
      <c r="M38" s="55">
        <f t="shared" si="2"/>
        <v>30.838879781420768</v>
      </c>
      <c r="N38" s="55">
        <f t="shared" si="7"/>
        <v>1.6885245901639345</v>
      </c>
      <c r="O38" s="56">
        <f t="shared" si="8"/>
        <v>75.417531147540998</v>
      </c>
    </row>
    <row r="39" spans="1:15" ht="14.1" customHeight="1" x14ac:dyDescent="0.2">
      <c r="A39" s="11"/>
      <c r="B39" s="11"/>
      <c r="C39" s="11">
        <v>25</v>
      </c>
      <c r="D39" s="58">
        <f t="shared" si="10"/>
        <v>15971.585000000001</v>
      </c>
      <c r="E39" s="58">
        <f t="shared" si="9"/>
        <v>11287.03</v>
      </c>
      <c r="F39" s="54">
        <f>IF($F$9="A",Data!$N$6,IF($F$9="B",Data!$N$7,IF($F$9="C",Data!$N$8,IF($F$9="D",Data!$N$9,0))))</f>
        <v>618</v>
      </c>
      <c r="G39" s="57">
        <f t="shared" si="3"/>
        <v>27876.615000000002</v>
      </c>
      <c r="H39" s="58">
        <f t="shared" si="0"/>
        <v>1330.9654166666667</v>
      </c>
      <c r="I39" s="58">
        <f t="shared" si="4"/>
        <v>940.58583333333343</v>
      </c>
      <c r="J39" s="58">
        <f t="shared" si="5"/>
        <v>51.5</v>
      </c>
      <c r="K39" s="57">
        <f t="shared" si="6"/>
        <v>2323.05125</v>
      </c>
      <c r="L39" s="55">
        <f t="shared" si="1"/>
        <v>43.638210382513662</v>
      </c>
      <c r="M39" s="55">
        <f t="shared" si="2"/>
        <v>30.838879781420768</v>
      </c>
      <c r="N39" s="55">
        <f t="shared" si="7"/>
        <v>1.6885245901639345</v>
      </c>
      <c r="O39" s="56">
        <f t="shared" si="8"/>
        <v>76.165614754098371</v>
      </c>
    </row>
    <row r="40" spans="1:15" ht="14.1" customHeight="1" x14ac:dyDescent="0.2">
      <c r="A40" s="11"/>
      <c r="B40" s="11"/>
      <c r="C40" s="11">
        <v>26</v>
      </c>
      <c r="D40" s="58">
        <f t="shared" si="10"/>
        <v>16245.383600000001</v>
      </c>
      <c r="E40" s="58">
        <f t="shared" si="9"/>
        <v>11287.03</v>
      </c>
      <c r="F40" s="54">
        <f>IF($F$9="A",Data!$N$6,IF($F$9="B",Data!$N$7,IF($F$9="C",Data!$N$8,IF($F$9="D",Data!$N$9,0))))</f>
        <v>618</v>
      </c>
      <c r="G40" s="57">
        <f t="shared" si="3"/>
        <v>28150.4136</v>
      </c>
      <c r="H40" s="58">
        <f t="shared" si="0"/>
        <v>1353.7819666666667</v>
      </c>
      <c r="I40" s="58">
        <f t="shared" si="4"/>
        <v>940.58583333333343</v>
      </c>
      <c r="J40" s="58">
        <f t="shared" si="5"/>
        <v>51.5</v>
      </c>
      <c r="K40" s="57">
        <f t="shared" si="6"/>
        <v>2345.8678</v>
      </c>
      <c r="L40" s="55">
        <f t="shared" si="1"/>
        <v>44.386293989071042</v>
      </c>
      <c r="M40" s="55">
        <f t="shared" si="2"/>
        <v>30.838879781420768</v>
      </c>
      <c r="N40" s="55">
        <f t="shared" si="7"/>
        <v>1.6885245901639345</v>
      </c>
      <c r="O40" s="56">
        <f t="shared" si="8"/>
        <v>76.913698360655744</v>
      </c>
    </row>
    <row r="41" spans="1:15" ht="14.1" customHeight="1" x14ac:dyDescent="0.2">
      <c r="A41" s="11"/>
      <c r="B41" s="11"/>
      <c r="C41" s="11">
        <v>27</v>
      </c>
      <c r="D41" s="58">
        <f t="shared" si="10"/>
        <v>16519.182200000003</v>
      </c>
      <c r="E41" s="58">
        <f t="shared" si="9"/>
        <v>11287.03</v>
      </c>
      <c r="F41" s="54">
        <f>IF($F$9="A",Data!$N$6,IF($F$9="B",Data!$N$7,IF($F$9="C",Data!$N$8,IF($F$9="D",Data!$N$9,0))))</f>
        <v>618</v>
      </c>
      <c r="G41" s="57">
        <f t="shared" si="3"/>
        <v>28424.212200000002</v>
      </c>
      <c r="H41" s="58">
        <f t="shared" si="0"/>
        <v>1376.5985166666669</v>
      </c>
      <c r="I41" s="58">
        <f t="shared" si="4"/>
        <v>940.58583333333343</v>
      </c>
      <c r="J41" s="58">
        <f t="shared" si="5"/>
        <v>51.5</v>
      </c>
      <c r="K41" s="57">
        <f t="shared" si="6"/>
        <v>2368.6843500000004</v>
      </c>
      <c r="L41" s="55">
        <f t="shared" si="1"/>
        <v>45.134377595628422</v>
      </c>
      <c r="M41" s="55">
        <f t="shared" si="2"/>
        <v>30.838879781420768</v>
      </c>
      <c r="N41" s="55">
        <f t="shared" si="7"/>
        <v>1.6885245901639345</v>
      </c>
      <c r="O41" s="56">
        <f>SUM(L41:N41)</f>
        <v>77.66178196721313</v>
      </c>
    </row>
    <row r="42" spans="1:15" ht="14.1" customHeight="1" x14ac:dyDescent="0.2">
      <c r="A42" s="11"/>
      <c r="B42" s="11"/>
      <c r="C42" s="11">
        <v>28</v>
      </c>
      <c r="D42" s="58">
        <f t="shared" si="10"/>
        <v>16792.980800000001</v>
      </c>
      <c r="E42" s="58">
        <f t="shared" si="9"/>
        <v>11287.03</v>
      </c>
      <c r="F42" s="54">
        <f>IF($F$9="A",Data!$N$6,IF($F$9="B",Data!$N$7,IF($F$9="C",Data!$N$8,IF($F$9="D",Data!$N$9,0))))</f>
        <v>618</v>
      </c>
      <c r="G42" s="57">
        <f t="shared" si="3"/>
        <v>28698.010800000004</v>
      </c>
      <c r="H42" s="58">
        <f t="shared" si="0"/>
        <v>1399.4150666666667</v>
      </c>
      <c r="I42" s="58">
        <f t="shared" si="4"/>
        <v>940.58583333333343</v>
      </c>
      <c r="J42" s="58">
        <f t="shared" si="5"/>
        <v>51.5</v>
      </c>
      <c r="K42" s="57">
        <f t="shared" si="6"/>
        <v>2391.5009</v>
      </c>
      <c r="L42" s="55">
        <f t="shared" si="1"/>
        <v>45.882461202185794</v>
      </c>
      <c r="M42" s="55">
        <f t="shared" si="2"/>
        <v>30.838879781420768</v>
      </c>
      <c r="N42" s="55">
        <f t="shared" si="7"/>
        <v>1.6885245901639345</v>
      </c>
      <c r="O42" s="56">
        <f t="shared" si="8"/>
        <v>78.409865573770503</v>
      </c>
    </row>
    <row r="43" spans="1:15" ht="14.1" customHeight="1" x14ac:dyDescent="0.2">
      <c r="A43" s="11"/>
      <c r="B43" s="11"/>
      <c r="C43" s="11">
        <v>29</v>
      </c>
      <c r="D43" s="58">
        <f t="shared" si="10"/>
        <v>17066.779399999999</v>
      </c>
      <c r="E43" s="58">
        <f t="shared" si="9"/>
        <v>11287.03</v>
      </c>
      <c r="F43" s="54">
        <f>IF($F$9="A",Data!$N$6,IF($F$9="B",Data!$N$7,IF($F$9="C",Data!$N$8,IF($F$9="D",Data!$N$9,0))))</f>
        <v>618</v>
      </c>
      <c r="G43" s="57">
        <f t="shared" si="3"/>
        <v>28971.809399999998</v>
      </c>
      <c r="H43" s="58">
        <f t="shared" si="0"/>
        <v>1422.2316166666667</v>
      </c>
      <c r="I43" s="58">
        <f t="shared" si="4"/>
        <v>940.58583333333343</v>
      </c>
      <c r="J43" s="58">
        <f t="shared" si="5"/>
        <v>51.5</v>
      </c>
      <c r="K43" s="57">
        <f t="shared" si="6"/>
        <v>2414.31745</v>
      </c>
      <c r="L43" s="55">
        <f t="shared" si="1"/>
        <v>46.630544808743167</v>
      </c>
      <c r="M43" s="55">
        <f t="shared" si="2"/>
        <v>30.838879781420768</v>
      </c>
      <c r="N43" s="55">
        <f t="shared" si="7"/>
        <v>1.6885245901639345</v>
      </c>
      <c r="O43" s="56">
        <f t="shared" si="8"/>
        <v>79.157949180327876</v>
      </c>
    </row>
    <row r="44" spans="1:15" ht="14.1" customHeight="1" x14ac:dyDescent="0.2">
      <c r="A44" s="11"/>
      <c r="B44" s="11"/>
      <c r="C44" s="11">
        <v>30</v>
      </c>
      <c r="D44" s="58">
        <f t="shared" si="10"/>
        <v>17340.578000000001</v>
      </c>
      <c r="E44" s="58">
        <f t="shared" si="9"/>
        <v>11287.03</v>
      </c>
      <c r="F44" s="54">
        <f>IF($F$9="A",Data!$N$6,IF($F$9="B",Data!$N$7,IF($F$9="C",Data!$N$8,IF($F$9="D",Data!$N$9,0))))</f>
        <v>618</v>
      </c>
      <c r="G44" s="57">
        <f t="shared" si="3"/>
        <v>29245.608</v>
      </c>
      <c r="H44" s="58">
        <f t="shared" si="0"/>
        <v>1445.0481666666667</v>
      </c>
      <c r="I44" s="58">
        <f t="shared" si="4"/>
        <v>940.58583333333343</v>
      </c>
      <c r="J44" s="58">
        <f t="shared" si="5"/>
        <v>51.5</v>
      </c>
      <c r="K44" s="57">
        <f t="shared" si="6"/>
        <v>2437.134</v>
      </c>
      <c r="L44" s="55">
        <f t="shared" si="1"/>
        <v>47.378628415300547</v>
      </c>
      <c r="M44" s="55">
        <f t="shared" si="2"/>
        <v>30.838879781420768</v>
      </c>
      <c r="N44" s="55">
        <f t="shared" si="7"/>
        <v>1.6885245901639345</v>
      </c>
      <c r="O44" s="56">
        <f t="shared" si="8"/>
        <v>79.906032786885248</v>
      </c>
    </row>
    <row r="45" spans="1:15" ht="14.1" customHeight="1" x14ac:dyDescent="0.2">
      <c r="A45" s="11"/>
      <c r="B45" s="11"/>
      <c r="C45" s="11">
        <v>31</v>
      </c>
      <c r="D45" s="58">
        <f t="shared" si="10"/>
        <v>17614.376600000003</v>
      </c>
      <c r="E45" s="58">
        <f t="shared" si="9"/>
        <v>11287.03</v>
      </c>
      <c r="F45" s="54">
        <f>IF($F$9="A",Data!$N$6,IF($F$9="B",Data!$N$7,IF($F$9="C",Data!$N$8,IF($F$9="D",Data!$N$9,0))))</f>
        <v>618</v>
      </c>
      <c r="G45" s="57">
        <f t="shared" si="3"/>
        <v>29519.406600000002</v>
      </c>
      <c r="H45" s="58">
        <f t="shared" si="0"/>
        <v>1467.8647166666669</v>
      </c>
      <c r="I45" s="58">
        <f t="shared" si="4"/>
        <v>940.58583333333343</v>
      </c>
      <c r="J45" s="58">
        <f t="shared" si="5"/>
        <v>51.5</v>
      </c>
      <c r="K45" s="57">
        <f t="shared" si="6"/>
        <v>2459.9505500000005</v>
      </c>
      <c r="L45" s="55">
        <f t="shared" si="1"/>
        <v>48.126712021857934</v>
      </c>
      <c r="M45" s="55">
        <f t="shared" si="2"/>
        <v>30.838879781420768</v>
      </c>
      <c r="N45" s="55">
        <f t="shared" si="7"/>
        <v>1.6885245901639345</v>
      </c>
      <c r="O45" s="56">
        <f t="shared" si="8"/>
        <v>80.654116393442635</v>
      </c>
    </row>
    <row r="46" spans="1:15" ht="14.1" customHeight="1" x14ac:dyDescent="0.2">
      <c r="A46" s="11"/>
      <c r="B46" s="11"/>
      <c r="C46" s="11">
        <v>32</v>
      </c>
      <c r="D46" s="58">
        <f t="shared" si="10"/>
        <v>17888.175200000001</v>
      </c>
      <c r="E46" s="58">
        <f t="shared" si="9"/>
        <v>11287.03</v>
      </c>
      <c r="F46" s="54">
        <f>IF($F$9="A",Data!$N$6,IF($F$9="B",Data!$N$7,IF($F$9="C",Data!$N$8,IF($F$9="D",Data!$N$9,0))))</f>
        <v>618</v>
      </c>
      <c r="G46" s="57">
        <f t="shared" si="3"/>
        <v>29793.205200000004</v>
      </c>
      <c r="H46" s="58">
        <f t="shared" si="0"/>
        <v>1490.6812666666667</v>
      </c>
      <c r="I46" s="58">
        <f t="shared" si="4"/>
        <v>940.58583333333343</v>
      </c>
      <c r="J46" s="58">
        <f t="shared" si="5"/>
        <v>51.5</v>
      </c>
      <c r="K46" s="57">
        <f t="shared" si="6"/>
        <v>2482.7671</v>
      </c>
      <c r="L46" s="55">
        <f t="shared" si="1"/>
        <v>48.874795628415306</v>
      </c>
      <c r="M46" s="55">
        <f t="shared" si="2"/>
        <v>30.838879781420768</v>
      </c>
      <c r="N46" s="55">
        <f t="shared" si="7"/>
        <v>1.6885245901639345</v>
      </c>
      <c r="O46" s="56">
        <f t="shared" si="8"/>
        <v>81.402200000000008</v>
      </c>
    </row>
    <row r="47" spans="1:15" ht="14.1" customHeight="1" x14ac:dyDescent="0.2">
      <c r="A47" s="11"/>
      <c r="B47" s="11"/>
      <c r="C47" s="11">
        <v>33</v>
      </c>
      <c r="D47" s="58">
        <f t="shared" si="10"/>
        <v>18161.9738</v>
      </c>
      <c r="E47" s="58">
        <f t="shared" si="9"/>
        <v>11287.03</v>
      </c>
      <c r="F47" s="54">
        <f>IF($F$9="A",Data!$N$6,IF($F$9="B",Data!$N$7,IF($F$9="C",Data!$N$8,IF($F$9="D",Data!$N$9,0))))</f>
        <v>618</v>
      </c>
      <c r="G47" s="57">
        <f t="shared" si="3"/>
        <v>30067.003799999999</v>
      </c>
      <c r="H47" s="58">
        <f t="shared" si="0"/>
        <v>1513.4978166666667</v>
      </c>
      <c r="I47" s="58">
        <f t="shared" si="4"/>
        <v>940.58583333333343</v>
      </c>
      <c r="J47" s="58">
        <f t="shared" si="5"/>
        <v>51.5</v>
      </c>
      <c r="K47" s="57">
        <f t="shared" si="6"/>
        <v>2505.58365</v>
      </c>
      <c r="L47" s="55">
        <f t="shared" si="1"/>
        <v>49.622879234972679</v>
      </c>
      <c r="M47" s="55">
        <f t="shared" si="2"/>
        <v>30.838879781420768</v>
      </c>
      <c r="N47" s="55">
        <f t="shared" si="7"/>
        <v>1.6885245901639345</v>
      </c>
      <c r="O47" s="56">
        <f t="shared" si="8"/>
        <v>82.15028360655738</v>
      </c>
    </row>
    <row r="48" spans="1:15" ht="14.1" customHeight="1" x14ac:dyDescent="0.2">
      <c r="A48" s="11"/>
      <c r="B48" s="11"/>
      <c r="C48" s="11">
        <v>34</v>
      </c>
      <c r="D48" s="58">
        <f t="shared" si="10"/>
        <v>18435.772400000002</v>
      </c>
      <c r="E48" s="58">
        <f t="shared" si="9"/>
        <v>11287.03</v>
      </c>
      <c r="F48" s="54">
        <f>IF($F$9="A",Data!$N$6,IF($F$9="B",Data!$N$7,IF($F$9="C",Data!$N$8,IF($F$9="D",Data!$N$9,0))))</f>
        <v>618</v>
      </c>
      <c r="G48" s="57">
        <f t="shared" si="3"/>
        <v>30340.8024</v>
      </c>
      <c r="H48" s="58">
        <f t="shared" si="0"/>
        <v>1536.3143666666667</v>
      </c>
      <c r="I48" s="58">
        <f t="shared" si="4"/>
        <v>940.58583333333343</v>
      </c>
      <c r="J48" s="58">
        <f t="shared" si="5"/>
        <v>51.5</v>
      </c>
      <c r="K48" s="57">
        <f>SUM(H48:J48)</f>
        <v>2528.4002</v>
      </c>
      <c r="L48" s="55">
        <f t="shared" si="1"/>
        <v>50.370962841530059</v>
      </c>
      <c r="M48" s="55">
        <f t="shared" si="2"/>
        <v>30.838879781420768</v>
      </c>
      <c r="N48" s="55">
        <f t="shared" si="7"/>
        <v>1.6885245901639345</v>
      </c>
      <c r="O48" s="56">
        <f t="shared" si="8"/>
        <v>82.898367213114767</v>
      </c>
    </row>
    <row r="49" spans="1:15" ht="14.1" customHeight="1" x14ac:dyDescent="0.2">
      <c r="A49" s="11"/>
      <c r="B49" s="11"/>
      <c r="C49" s="11">
        <v>35</v>
      </c>
      <c r="D49" s="58">
        <f t="shared" si="10"/>
        <v>18709.571000000004</v>
      </c>
      <c r="E49" s="58">
        <f t="shared" si="9"/>
        <v>11287.03</v>
      </c>
      <c r="F49" s="54">
        <f>IF($F$9="A",Data!$N$6,IF($F$9="B",Data!$N$7,IF($F$9="C",Data!$N$8,IF($F$9="D",Data!$N$9,0))))</f>
        <v>618</v>
      </c>
      <c r="G49" s="57">
        <f t="shared" si="3"/>
        <v>30614.601000000002</v>
      </c>
      <c r="H49" s="58">
        <f t="shared" si="0"/>
        <v>1559.130916666667</v>
      </c>
      <c r="I49" s="58">
        <f t="shared" si="4"/>
        <v>940.58583333333343</v>
      </c>
      <c r="J49" s="58">
        <f t="shared" si="5"/>
        <v>51.5</v>
      </c>
      <c r="K49" s="57">
        <f t="shared" si="6"/>
        <v>2551.2167500000005</v>
      </c>
      <c r="L49" s="55">
        <f t="shared" si="1"/>
        <v>51.119046448087438</v>
      </c>
      <c r="M49" s="55">
        <f t="shared" si="2"/>
        <v>30.838879781420768</v>
      </c>
      <c r="N49" s="55">
        <f t="shared" si="7"/>
        <v>1.6885245901639345</v>
      </c>
      <c r="O49" s="56">
        <f t="shared" si="8"/>
        <v>83.64645081967214</v>
      </c>
    </row>
    <row r="50" spans="1:15" ht="14.1" customHeight="1" x14ac:dyDescent="0.2">
      <c r="A50" s="11"/>
      <c r="B50" s="11"/>
      <c r="C50" s="11">
        <v>36</v>
      </c>
      <c r="D50" s="58">
        <f t="shared" si="10"/>
        <v>18983.369600000002</v>
      </c>
      <c r="E50" s="58">
        <f t="shared" si="9"/>
        <v>11287.03</v>
      </c>
      <c r="F50" s="54">
        <f>IF($F$9="A",Data!$N$6,IF($F$9="B",Data!$N$7,IF($F$9="C",Data!$N$8,IF($F$9="D",Data!$N$9,0))))</f>
        <v>618</v>
      </c>
      <c r="G50" s="57">
        <f t="shared" si="3"/>
        <v>30888.399600000004</v>
      </c>
      <c r="H50" s="58">
        <f t="shared" si="0"/>
        <v>1581.9474666666667</v>
      </c>
      <c r="I50" s="58">
        <f t="shared" si="4"/>
        <v>940.58583333333343</v>
      </c>
      <c r="J50" s="58">
        <f t="shared" si="5"/>
        <v>51.5</v>
      </c>
      <c r="K50" s="57">
        <f t="shared" si="6"/>
        <v>2574.0333000000001</v>
      </c>
      <c r="L50" s="55">
        <f t="shared" si="1"/>
        <v>51.867130054644811</v>
      </c>
      <c r="M50" s="55">
        <f t="shared" si="2"/>
        <v>30.838879781420768</v>
      </c>
      <c r="N50" s="55">
        <f t="shared" si="7"/>
        <v>1.6885245901639345</v>
      </c>
      <c r="O50" s="56">
        <f t="shared" si="8"/>
        <v>84.394534426229512</v>
      </c>
    </row>
    <row r="51" spans="1:15" ht="14.1" customHeight="1" x14ac:dyDescent="0.2">
      <c r="A51" s="11"/>
      <c r="B51" s="11"/>
      <c r="C51" s="11">
        <v>37</v>
      </c>
      <c r="D51" s="58">
        <f t="shared" si="10"/>
        <v>19257.1682</v>
      </c>
      <c r="E51" s="58">
        <f t="shared" si="9"/>
        <v>11287.03</v>
      </c>
      <c r="F51" s="54">
        <f>IF($F$9="A",Data!$N$6,IF($F$9="B",Data!$N$7,IF($F$9="C",Data!$N$8,IF($F$9="D",Data!$N$9,0))))</f>
        <v>618</v>
      </c>
      <c r="G51" s="57">
        <f t="shared" si="3"/>
        <v>31162.198199999999</v>
      </c>
      <c r="H51" s="58">
        <f t="shared" si="0"/>
        <v>1604.7640166666667</v>
      </c>
      <c r="I51" s="58">
        <f t="shared" si="4"/>
        <v>940.58583333333343</v>
      </c>
      <c r="J51" s="58">
        <f t="shared" si="5"/>
        <v>51.5</v>
      </c>
      <c r="K51" s="57">
        <f t="shared" si="6"/>
        <v>2596.8498500000001</v>
      </c>
      <c r="L51" s="55">
        <f t="shared" si="1"/>
        <v>52.615213661202183</v>
      </c>
      <c r="M51" s="55">
        <f t="shared" si="2"/>
        <v>30.838879781420768</v>
      </c>
      <c r="N51" s="55">
        <f t="shared" si="7"/>
        <v>1.6885245901639345</v>
      </c>
      <c r="O51" s="56">
        <f>SUM(L51:N51)</f>
        <v>85.142618032786885</v>
      </c>
    </row>
    <row r="52" spans="1:15" ht="14.1" customHeight="1" x14ac:dyDescent="0.2">
      <c r="A52" s="11"/>
      <c r="B52" s="11"/>
      <c r="C52" s="11">
        <v>38</v>
      </c>
      <c r="D52" s="58">
        <f t="shared" si="10"/>
        <v>19530.966800000002</v>
      </c>
      <c r="E52" s="58">
        <f t="shared" si="9"/>
        <v>11287.03</v>
      </c>
      <c r="F52" s="54">
        <f>IF($F$9="A",Data!$N$6,IF($F$9="B",Data!$N$7,IF($F$9="C",Data!$N$8,IF($F$9="D",Data!$N$9,0))))</f>
        <v>618</v>
      </c>
      <c r="G52" s="57">
        <f t="shared" si="3"/>
        <v>31435.996800000001</v>
      </c>
      <c r="H52" s="58">
        <f t="shared" si="0"/>
        <v>1627.5805666666668</v>
      </c>
      <c r="I52" s="58">
        <f t="shared" si="4"/>
        <v>940.58583333333343</v>
      </c>
      <c r="J52" s="58">
        <f t="shared" si="5"/>
        <v>51.5</v>
      </c>
      <c r="K52" s="57">
        <f t="shared" si="6"/>
        <v>2619.6664000000001</v>
      </c>
      <c r="L52" s="55">
        <f t="shared" si="1"/>
        <v>53.36329726775957</v>
      </c>
      <c r="M52" s="55">
        <f t="shared" si="2"/>
        <v>30.838879781420768</v>
      </c>
      <c r="N52" s="55">
        <f t="shared" si="7"/>
        <v>1.6885245901639345</v>
      </c>
      <c r="O52" s="56">
        <f t="shared" si="8"/>
        <v>85.890701639344272</v>
      </c>
    </row>
    <row r="53" spans="1:15" ht="14.1" customHeight="1" x14ac:dyDescent="0.2">
      <c r="A53" s="11"/>
      <c r="B53" s="11"/>
      <c r="C53" s="11">
        <v>39</v>
      </c>
      <c r="D53" s="58">
        <f t="shared" si="10"/>
        <v>19804.765400000004</v>
      </c>
      <c r="E53" s="58">
        <f t="shared" si="9"/>
        <v>11287.03</v>
      </c>
      <c r="F53" s="54">
        <f>IF($F$9="A",Data!$N$6,IF($F$9="B",Data!$N$7,IF($F$9="C",Data!$N$8,IF($F$9="D",Data!$N$9,0))))</f>
        <v>618</v>
      </c>
      <c r="G53" s="57">
        <f t="shared" si="3"/>
        <v>31709.795400000003</v>
      </c>
      <c r="H53" s="58">
        <f t="shared" si="0"/>
        <v>1650.397116666667</v>
      </c>
      <c r="I53" s="58">
        <f t="shared" si="4"/>
        <v>940.58583333333343</v>
      </c>
      <c r="J53" s="58">
        <f t="shared" si="5"/>
        <v>51.5</v>
      </c>
      <c r="K53" s="57">
        <f t="shared" si="6"/>
        <v>2642.4829500000005</v>
      </c>
      <c r="L53" s="55">
        <f t="shared" si="1"/>
        <v>54.11138087431695</v>
      </c>
      <c r="M53" s="55">
        <f t="shared" si="2"/>
        <v>30.838879781420768</v>
      </c>
      <c r="N53" s="55">
        <f t="shared" si="7"/>
        <v>1.6885245901639345</v>
      </c>
      <c r="O53" s="56">
        <f t="shared" si="8"/>
        <v>86.638785245901659</v>
      </c>
    </row>
    <row r="54" spans="1:15" ht="14.1" customHeight="1" x14ac:dyDescent="0.2">
      <c r="A54" s="11"/>
      <c r="B54" s="11"/>
      <c r="C54" s="11">
        <v>40</v>
      </c>
      <c r="D54" s="58">
        <f t="shared" si="10"/>
        <v>20078.564000000002</v>
      </c>
      <c r="E54" s="58">
        <f t="shared" si="9"/>
        <v>11287.03</v>
      </c>
      <c r="F54" s="54">
        <f>IF($F$9="A",Data!$N$6,IF($F$9="B",Data!$N$7,IF($F$9="C",Data!$N$8,IF($F$9="D",Data!$N$9,0))))</f>
        <v>618</v>
      </c>
      <c r="G54" s="57">
        <f t="shared" ref="G54" si="11">SUM(D54:E54)</f>
        <v>31365.594000000005</v>
      </c>
      <c r="H54" s="58">
        <f t="shared" si="0"/>
        <v>1673.2136666666668</v>
      </c>
      <c r="I54" s="58">
        <f t="shared" si="4"/>
        <v>940.58583333333343</v>
      </c>
      <c r="J54" s="58">
        <f t="shared" si="5"/>
        <v>51.5</v>
      </c>
      <c r="K54" s="57">
        <f>SUM(H54:I54)</f>
        <v>2613.7995000000001</v>
      </c>
      <c r="L54" s="55">
        <f t="shared" si="1"/>
        <v>54.859464480874323</v>
      </c>
      <c r="M54" s="55">
        <f t="shared" si="2"/>
        <v>30.838879781420768</v>
      </c>
      <c r="N54" s="55">
        <f t="shared" si="7"/>
        <v>1.6885245901639345</v>
      </c>
      <c r="O54" s="56">
        <f t="shared" ref="O54" ca="1" si="12">SUM(L54:P54)</f>
        <v>91.101622950819674</v>
      </c>
    </row>
    <row r="55" spans="1:15" ht="10.5" customHeight="1" x14ac:dyDescent="0.2"/>
  </sheetData>
  <sheetProtection algorithmName="SHA-512" hashValue="NU+jjcTxxQRyAYE/QzG8xVCMXm33EoMsEgk5YBaG3dv6SnvEfbFFSkRP54nK3NFeFhgr93YdM1SVPW8zshLLlQ==" saltValue="+PEcZS4enGAZahfbxScgrw==" spinCount="100000" sheet="1" objects="1" scenarios="1"/>
  <mergeCells count="12">
    <mergeCell ref="L8:O8"/>
    <mergeCell ref="D8:G8"/>
    <mergeCell ref="A8:A9"/>
    <mergeCell ref="B8:B9"/>
    <mergeCell ref="C8:C9"/>
    <mergeCell ref="H8:K8"/>
    <mergeCell ref="N3:O3"/>
    <mergeCell ref="A5:C6"/>
    <mergeCell ref="D5:D6"/>
    <mergeCell ref="I3:K3"/>
    <mergeCell ref="E2:K2"/>
    <mergeCell ref="G4:K5"/>
  </mergeCells>
  <phoneticPr fontId="2" type="noConversion"/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5AF0C-66B8-4D14-B40C-994F7AD0B56F}">
          <x14:formula1>
            <xm:f>Data!$M$11:$M$15</xm:f>
          </x14:formula1>
          <xm:sqref>F9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A8D2-ED93-450E-9431-219911C8D825}">
  <sheetPr>
    <tabColor indexed="10"/>
    <pageSetUpPr fitToPage="1"/>
  </sheetPr>
  <dimension ref="A1:O55"/>
  <sheetViews>
    <sheetView zoomScaleNormal="100" workbookViewId="0">
      <selection activeCell="F10" sqref="F10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8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(100%+E$7)*[1]Tabelle1!$C$42</f>
        <v>18738.240000000002</v>
      </c>
      <c r="E10" s="72">
        <v>12005.32</v>
      </c>
      <c r="F10" s="54">
        <f>IF($F$9="A",Data!$N$6,IF($F$9="B",Data!$N$7,IF($F$9="C",Data!$N$8,IF($F$9="D",Data!$N$9,0))))</f>
        <v>1062.96</v>
      </c>
      <c r="G10" s="57">
        <f>SUM(D10:F10)</f>
        <v>31806.52</v>
      </c>
      <c r="H10" s="58">
        <f t="shared" ref="H10:H54" si="0">D10/$H$7</f>
        <v>1561.5200000000002</v>
      </c>
      <c r="I10" s="58">
        <f>E10/$H$7</f>
        <v>1000.4433333333333</v>
      </c>
      <c r="J10" s="58">
        <f>$F$10/12</f>
        <v>88.58</v>
      </c>
      <c r="K10" s="57">
        <f>SUM(H10:J10)</f>
        <v>2650.5433333333335</v>
      </c>
      <c r="L10" s="55">
        <f t="shared" ref="L10:L53" si="1">D10/$L$7</f>
        <v>51.197377049180332</v>
      </c>
      <c r="M10" s="55">
        <f t="shared" ref="M10:M54" si="2">E10/$L$7</f>
        <v>32.801420765027324</v>
      </c>
      <c r="N10" s="55">
        <f>$F$10/$L$7</f>
        <v>2.9042622950819674</v>
      </c>
      <c r="O10" s="56">
        <f>SUM(L10:N10)</f>
        <v>86.903060109289612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19862.5344</v>
      </c>
      <c r="E11" s="59">
        <f t="shared" ref="E11:E54" si="3">E10</f>
        <v>12005.32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32930.814400000003</v>
      </c>
      <c r="H11" s="58">
        <f t="shared" si="0"/>
        <v>1655.2112</v>
      </c>
      <c r="I11" s="58">
        <f t="shared" ref="I11:I52" si="5">E11/$H$7</f>
        <v>1000.4433333333333</v>
      </c>
      <c r="J11" s="58">
        <f t="shared" ref="J11:J54" si="6">$F$10/12</f>
        <v>88.58</v>
      </c>
      <c r="K11" s="57">
        <f t="shared" ref="K11:K53" si="7">SUM(H11:J11)</f>
        <v>2744.2345333333333</v>
      </c>
      <c r="L11" s="55">
        <f t="shared" si="1"/>
        <v>54.26921967213115</v>
      </c>
      <c r="M11" s="55">
        <f t="shared" si="2"/>
        <v>32.801420765027324</v>
      </c>
      <c r="N11" s="55">
        <f t="shared" ref="N11:N53" si="8">$F$10/$L$7</f>
        <v>2.9042622950819674</v>
      </c>
      <c r="O11" s="56">
        <f t="shared" ref="O11:O53" si="9">SUM(L11:N11)</f>
        <v>89.974902732240437</v>
      </c>
    </row>
    <row r="12" spans="1:15" ht="14.1" customHeight="1" x14ac:dyDescent="0.2">
      <c r="A12" s="11"/>
      <c r="B12" s="11">
        <v>2</v>
      </c>
      <c r="C12" s="11">
        <v>0</v>
      </c>
      <c r="D12" s="59">
        <f>$D$10+$D$10*$A$11*B12</f>
        <v>20986.828800000003</v>
      </c>
      <c r="E12" s="59">
        <f t="shared" si="3"/>
        <v>12005.32</v>
      </c>
      <c r="F12" s="54">
        <f>IF($F$9="A",Data!$N$6,IF($F$9="B",Data!$N$7,IF($F$9="C",Data!$N$8,IF($F$9="D",Data!$N$9,0))))</f>
        <v>1062.96</v>
      </c>
      <c r="G12" s="57">
        <f t="shared" si="4"/>
        <v>34055.108800000002</v>
      </c>
      <c r="H12" s="58">
        <f t="shared" si="0"/>
        <v>1748.9024000000002</v>
      </c>
      <c r="I12" s="58">
        <f t="shared" si="5"/>
        <v>1000.4433333333333</v>
      </c>
      <c r="J12" s="58">
        <f t="shared" si="6"/>
        <v>88.58</v>
      </c>
      <c r="K12" s="57">
        <f t="shared" si="7"/>
        <v>2837.9257333333335</v>
      </c>
      <c r="L12" s="55">
        <f t="shared" si="1"/>
        <v>57.341062295081976</v>
      </c>
      <c r="M12" s="55">
        <f t="shared" si="2"/>
        <v>32.801420765027324</v>
      </c>
      <c r="N12" s="55">
        <f t="shared" si="8"/>
        <v>2.9042622950819674</v>
      </c>
      <c r="O12" s="56">
        <f t="shared" si="9"/>
        <v>93.046745355191263</v>
      </c>
    </row>
    <row r="13" spans="1:15" ht="14.1" customHeight="1" x14ac:dyDescent="0.2">
      <c r="A13" s="11"/>
      <c r="B13" s="11">
        <v>3</v>
      </c>
      <c r="C13" s="11">
        <v>0</v>
      </c>
      <c r="D13" s="59">
        <f>$D$10+$D$10*$A$11*B13</f>
        <v>22111.123200000002</v>
      </c>
      <c r="E13" s="59">
        <f t="shared" si="3"/>
        <v>12005.32</v>
      </c>
      <c r="F13" s="54">
        <f>IF($F$9="A",Data!$N$6,IF($F$9="B",Data!$N$7,IF($F$9="C",Data!$N$8,IF($F$9="D",Data!$N$9,0))))</f>
        <v>1062.96</v>
      </c>
      <c r="G13" s="57">
        <f t="shared" si="4"/>
        <v>35179.403200000001</v>
      </c>
      <c r="H13" s="58">
        <f t="shared" si="0"/>
        <v>1842.5936000000002</v>
      </c>
      <c r="I13" s="58">
        <f t="shared" si="5"/>
        <v>1000.4433333333333</v>
      </c>
      <c r="J13" s="58">
        <f t="shared" si="6"/>
        <v>88.58</v>
      </c>
      <c r="K13" s="57">
        <f t="shared" si="7"/>
        <v>2931.6169333333332</v>
      </c>
      <c r="L13" s="55">
        <f t="shared" si="1"/>
        <v>60.412904918032794</v>
      </c>
      <c r="M13" s="55">
        <f t="shared" si="2"/>
        <v>32.801420765027324</v>
      </c>
      <c r="N13" s="55">
        <f t="shared" si="8"/>
        <v>2.9042622950819674</v>
      </c>
      <c r="O13" s="56">
        <f t="shared" si="9"/>
        <v>96.118587978142074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(100%+E$7)*[1]Tabelle1!$D$42</f>
        <v>24321.51</v>
      </c>
      <c r="E14" s="73">
        <f t="shared" si="3"/>
        <v>12005.32</v>
      </c>
      <c r="F14" s="54">
        <f>IF($F$9="A",Data!$N$6,IF($F$9="B",Data!$N$7,IF($F$9="C",Data!$N$8,IF($F$9="D",Data!$N$9,0))))</f>
        <v>1062.96</v>
      </c>
      <c r="G14" s="57">
        <f t="shared" si="4"/>
        <v>37389.79</v>
      </c>
      <c r="H14" s="58">
        <f t="shared" si="0"/>
        <v>2026.7924999999998</v>
      </c>
      <c r="I14" s="58">
        <f t="shared" si="5"/>
        <v>1000.4433333333333</v>
      </c>
      <c r="J14" s="58">
        <f t="shared" si="6"/>
        <v>88.58</v>
      </c>
      <c r="K14" s="57">
        <f t="shared" si="7"/>
        <v>3115.8158333333331</v>
      </c>
      <c r="L14" s="55">
        <f t="shared" si="1"/>
        <v>66.452213114754088</v>
      </c>
      <c r="M14" s="55">
        <f t="shared" si="2"/>
        <v>32.801420765027324</v>
      </c>
      <c r="N14" s="55">
        <f t="shared" si="8"/>
        <v>2.9042622950819674</v>
      </c>
      <c r="O14" s="56">
        <f t="shared" si="9"/>
        <v>102.15789617486337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25051.155299999999</v>
      </c>
      <c r="E15" s="59">
        <f t="shared" si="3"/>
        <v>12005.32</v>
      </c>
      <c r="F15" s="54">
        <f>IF($F$9="A",Data!$N$6,IF($F$9="B",Data!$N$7,IF($F$9="C",Data!$N$8,IF($F$9="D",Data!$N$9,0))))</f>
        <v>1062.96</v>
      </c>
      <c r="G15" s="57">
        <f t="shared" si="4"/>
        <v>38119.435299999997</v>
      </c>
      <c r="H15" s="58">
        <f t="shared" si="0"/>
        <v>2087.5962749999999</v>
      </c>
      <c r="I15" s="58">
        <f t="shared" si="5"/>
        <v>1000.4433333333333</v>
      </c>
      <c r="J15" s="58">
        <f t="shared" si="6"/>
        <v>88.58</v>
      </c>
      <c r="K15" s="57">
        <f t="shared" si="7"/>
        <v>3176.619608333333</v>
      </c>
      <c r="L15" s="55">
        <f t="shared" si="1"/>
        <v>68.445779508196722</v>
      </c>
      <c r="M15" s="55">
        <f t="shared" si="2"/>
        <v>32.801420765027324</v>
      </c>
      <c r="N15" s="55">
        <f t="shared" si="8"/>
        <v>2.9042622950819674</v>
      </c>
      <c r="O15" s="56">
        <f t="shared" si="9"/>
        <v>104.15146256830602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25780.800599999999</v>
      </c>
      <c r="E16" s="59">
        <f t="shared" si="3"/>
        <v>12005.32</v>
      </c>
      <c r="F16" s="54">
        <f>IF($F$9="A",Data!$N$6,IF($F$9="B",Data!$N$7,IF($F$9="C",Data!$N$8,IF($F$9="D",Data!$N$9,0))))</f>
        <v>1062.96</v>
      </c>
      <c r="G16" s="57">
        <f t="shared" si="4"/>
        <v>38849.080599999994</v>
      </c>
      <c r="H16" s="58">
        <f t="shared" si="0"/>
        <v>2148.4000499999997</v>
      </c>
      <c r="I16" s="58">
        <f>E16/$H$7</f>
        <v>1000.4433333333333</v>
      </c>
      <c r="J16" s="58">
        <f t="shared" si="6"/>
        <v>88.58</v>
      </c>
      <c r="K16" s="57">
        <f t="shared" si="7"/>
        <v>3237.4233833333328</v>
      </c>
      <c r="L16" s="55">
        <f t="shared" si="1"/>
        <v>70.439345901639342</v>
      </c>
      <c r="M16" s="55">
        <f t="shared" si="2"/>
        <v>32.801420765027324</v>
      </c>
      <c r="N16" s="55">
        <f t="shared" si="8"/>
        <v>2.9042622950819674</v>
      </c>
      <c r="O16" s="56">
        <f>SUM(L16:N16)</f>
        <v>106.14502896174864</v>
      </c>
    </row>
    <row r="17" spans="1:15" ht="14.1" customHeight="1" x14ac:dyDescent="0.2">
      <c r="A17" s="11"/>
      <c r="B17" s="11"/>
      <c r="C17" s="11">
        <v>3</v>
      </c>
      <c r="D17" s="86">
        <f t="shared" si="10"/>
        <v>26510.445899999999</v>
      </c>
      <c r="E17" s="59">
        <f t="shared" si="3"/>
        <v>12005.32</v>
      </c>
      <c r="F17" s="54">
        <f>IF($F$9="A",Data!$N$6,IF($F$9="B",Data!$N$7,IF($F$9="C",Data!$N$8,IF($F$9="D",Data!$N$9,0))))</f>
        <v>1062.96</v>
      </c>
      <c r="G17" s="57">
        <f t="shared" si="4"/>
        <v>39578.725899999998</v>
      </c>
      <c r="H17" s="58">
        <f t="shared" si="0"/>
        <v>2209.2038250000001</v>
      </c>
      <c r="I17" s="58">
        <f t="shared" si="5"/>
        <v>1000.4433333333333</v>
      </c>
      <c r="J17" s="58">
        <f t="shared" si="6"/>
        <v>88.58</v>
      </c>
      <c r="K17" s="57">
        <f t="shared" si="7"/>
        <v>3298.2271583333331</v>
      </c>
      <c r="L17" s="55">
        <f t="shared" si="1"/>
        <v>72.432912295081962</v>
      </c>
      <c r="M17" s="55">
        <f t="shared" si="2"/>
        <v>32.801420765027324</v>
      </c>
      <c r="N17" s="55">
        <f t="shared" si="8"/>
        <v>2.9042622950819674</v>
      </c>
      <c r="O17" s="56">
        <f t="shared" si="9"/>
        <v>108.13859535519126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27240.091199999999</v>
      </c>
      <c r="E18" s="59">
        <f t="shared" si="3"/>
        <v>12005.32</v>
      </c>
      <c r="F18" s="54">
        <f>IF($F$9="A",Data!$N$6,IF($F$9="B",Data!$N$7,IF($F$9="C",Data!$N$8,IF($F$9="D",Data!$N$9,0))))</f>
        <v>1062.96</v>
      </c>
      <c r="G18" s="57">
        <f t="shared" si="4"/>
        <v>40308.371200000001</v>
      </c>
      <c r="H18" s="58">
        <f t="shared" si="0"/>
        <v>2270.0075999999999</v>
      </c>
      <c r="I18" s="58">
        <f t="shared" si="5"/>
        <v>1000.4433333333333</v>
      </c>
      <c r="J18" s="58">
        <f t="shared" si="6"/>
        <v>88.58</v>
      </c>
      <c r="K18" s="57">
        <f t="shared" si="7"/>
        <v>3359.030933333333</v>
      </c>
      <c r="L18" s="55">
        <f t="shared" si="1"/>
        <v>74.426478688524583</v>
      </c>
      <c r="M18" s="55">
        <f t="shared" si="2"/>
        <v>32.801420765027324</v>
      </c>
      <c r="N18" s="55">
        <f t="shared" si="8"/>
        <v>2.9042622950819674</v>
      </c>
      <c r="O18" s="56">
        <f t="shared" si="9"/>
        <v>110.13216174863388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27969.736499999999</v>
      </c>
      <c r="E19" s="59">
        <f t="shared" si="3"/>
        <v>12005.32</v>
      </c>
      <c r="F19" s="54">
        <f>IF($F$9="A",Data!$N$6,IF($F$9="B",Data!$N$7,IF($F$9="C",Data!$N$8,IF($F$9="D",Data!$N$9,0))))</f>
        <v>1062.96</v>
      </c>
      <c r="G19" s="57">
        <f t="shared" si="4"/>
        <v>41038.016499999998</v>
      </c>
      <c r="H19" s="58">
        <f t="shared" si="0"/>
        <v>2330.8113749999998</v>
      </c>
      <c r="I19" s="58">
        <f t="shared" si="5"/>
        <v>1000.4433333333333</v>
      </c>
      <c r="J19" s="58">
        <f t="shared" si="6"/>
        <v>88.58</v>
      </c>
      <c r="K19" s="57">
        <f t="shared" si="7"/>
        <v>3419.8347083333329</v>
      </c>
      <c r="L19" s="55">
        <f t="shared" si="1"/>
        <v>76.420045081967217</v>
      </c>
      <c r="M19" s="55">
        <f t="shared" si="2"/>
        <v>32.801420765027324</v>
      </c>
      <c r="N19" s="55">
        <f t="shared" si="8"/>
        <v>2.9042622950819674</v>
      </c>
      <c r="O19" s="56">
        <f>SUM(L19:N19)</f>
        <v>112.1257281420765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28699.381799999996</v>
      </c>
      <c r="E20" s="59">
        <f t="shared" si="3"/>
        <v>12005.32</v>
      </c>
      <c r="F20" s="54">
        <f>IF($F$9="A",Data!$N$6,IF($F$9="B",Data!$N$7,IF($F$9="C",Data!$N$8,IF($F$9="D",Data!$N$9,0))))</f>
        <v>1062.96</v>
      </c>
      <c r="G20" s="57">
        <f t="shared" si="4"/>
        <v>41767.661799999994</v>
      </c>
      <c r="H20" s="58">
        <f t="shared" si="0"/>
        <v>2391.6151499999996</v>
      </c>
      <c r="I20" s="58">
        <f t="shared" si="5"/>
        <v>1000.4433333333333</v>
      </c>
      <c r="J20" s="58">
        <f t="shared" si="6"/>
        <v>88.58</v>
      </c>
      <c r="K20" s="57">
        <f t="shared" si="7"/>
        <v>3480.6384833333327</v>
      </c>
      <c r="L20" s="55">
        <f t="shared" si="1"/>
        <v>78.413611475409823</v>
      </c>
      <c r="M20" s="55">
        <f t="shared" si="2"/>
        <v>32.801420765027324</v>
      </c>
      <c r="N20" s="55">
        <f t="shared" si="8"/>
        <v>2.9042622950819674</v>
      </c>
      <c r="O20" s="56">
        <f t="shared" si="9"/>
        <v>114.11929453551912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29429.027099999999</v>
      </c>
      <c r="E21" s="59">
        <f t="shared" si="3"/>
        <v>12005.32</v>
      </c>
      <c r="F21" s="54">
        <f>IF($F$9="A",Data!$N$6,IF($F$9="B",Data!$N$7,IF($F$9="C",Data!$N$8,IF($F$9="D",Data!$N$9,0))))</f>
        <v>1062.96</v>
      </c>
      <c r="G21" s="57">
        <f t="shared" si="4"/>
        <v>42497.307099999998</v>
      </c>
      <c r="H21" s="58">
        <f t="shared" si="0"/>
        <v>2452.4189249999999</v>
      </c>
      <c r="I21" s="58">
        <f t="shared" si="5"/>
        <v>1000.4433333333333</v>
      </c>
      <c r="J21" s="58">
        <f t="shared" si="6"/>
        <v>88.58</v>
      </c>
      <c r="K21" s="57">
        <f t="shared" si="7"/>
        <v>3541.442258333333</v>
      </c>
      <c r="L21" s="55">
        <f t="shared" si="1"/>
        <v>80.407177868852457</v>
      </c>
      <c r="M21" s="55">
        <f t="shared" si="2"/>
        <v>32.801420765027324</v>
      </c>
      <c r="N21" s="55">
        <f t="shared" si="8"/>
        <v>2.9042622950819674</v>
      </c>
      <c r="O21" s="56">
        <f t="shared" si="9"/>
        <v>116.11286092896174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30158.672399999996</v>
      </c>
      <c r="E22" s="59">
        <f t="shared" si="3"/>
        <v>12005.32</v>
      </c>
      <c r="F22" s="54">
        <f>IF($F$9="A",Data!$N$6,IF($F$9="B",Data!$N$7,IF($F$9="C",Data!$N$8,IF($F$9="D",Data!$N$9,0))))</f>
        <v>1062.96</v>
      </c>
      <c r="G22" s="57">
        <f t="shared" si="4"/>
        <v>43226.952399999995</v>
      </c>
      <c r="H22" s="58">
        <f t="shared" si="0"/>
        <v>2513.2226999999998</v>
      </c>
      <c r="I22" s="58">
        <f t="shared" si="5"/>
        <v>1000.4433333333333</v>
      </c>
      <c r="J22" s="58">
        <f t="shared" si="6"/>
        <v>88.58</v>
      </c>
      <c r="K22" s="57">
        <f t="shared" si="7"/>
        <v>3602.2460333333329</v>
      </c>
      <c r="L22" s="55">
        <f t="shared" si="1"/>
        <v>82.400744262295078</v>
      </c>
      <c r="M22" s="55">
        <f t="shared" si="2"/>
        <v>32.801420765027324</v>
      </c>
      <c r="N22" s="55">
        <f t="shared" si="8"/>
        <v>2.9042622950819674</v>
      </c>
      <c r="O22" s="56">
        <f t="shared" si="9"/>
        <v>118.10642732240436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30888.3177</v>
      </c>
      <c r="E23" s="59">
        <f t="shared" si="3"/>
        <v>12005.32</v>
      </c>
      <c r="F23" s="54">
        <f>IF($F$9="A",Data!$N$6,IF($F$9="B",Data!$N$7,IF($F$9="C",Data!$N$8,IF($F$9="D",Data!$N$9,0))))</f>
        <v>1062.96</v>
      </c>
      <c r="G23" s="57">
        <f t="shared" si="4"/>
        <v>43956.597699999998</v>
      </c>
      <c r="H23" s="58">
        <f t="shared" si="0"/>
        <v>2574.0264750000001</v>
      </c>
      <c r="I23" s="58">
        <f t="shared" si="5"/>
        <v>1000.4433333333333</v>
      </c>
      <c r="J23" s="58">
        <f t="shared" si="6"/>
        <v>88.58</v>
      </c>
      <c r="K23" s="57">
        <f t="shared" si="7"/>
        <v>3663.0498083333332</v>
      </c>
      <c r="L23" s="55">
        <f t="shared" si="1"/>
        <v>84.394310655737698</v>
      </c>
      <c r="M23" s="55">
        <f t="shared" si="2"/>
        <v>32.801420765027324</v>
      </c>
      <c r="N23" s="55">
        <f t="shared" si="8"/>
        <v>2.9042622950819674</v>
      </c>
      <c r="O23" s="56">
        <f>SUM(L23:N23)</f>
        <v>120.09999371584698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31617.962999999996</v>
      </c>
      <c r="E24" s="59">
        <f t="shared" si="3"/>
        <v>12005.32</v>
      </c>
      <c r="F24" s="54">
        <f>IF($F$9="A",Data!$N$6,IF($F$9="B",Data!$N$7,IF($F$9="C",Data!$N$8,IF($F$9="D",Data!$N$9,0))))</f>
        <v>1062.96</v>
      </c>
      <c r="G24" s="57">
        <f t="shared" si="4"/>
        <v>44686.242999999995</v>
      </c>
      <c r="H24" s="58">
        <f t="shared" si="0"/>
        <v>2634.8302499999995</v>
      </c>
      <c r="I24" s="58">
        <f t="shared" si="5"/>
        <v>1000.4433333333333</v>
      </c>
      <c r="J24" s="58">
        <f t="shared" si="6"/>
        <v>88.58</v>
      </c>
      <c r="K24" s="57">
        <f t="shared" si="7"/>
        <v>3723.8535833333326</v>
      </c>
      <c r="L24" s="55">
        <f t="shared" si="1"/>
        <v>86.387877049180318</v>
      </c>
      <c r="M24" s="55">
        <f t="shared" si="2"/>
        <v>32.801420765027324</v>
      </c>
      <c r="N24" s="55">
        <f t="shared" si="8"/>
        <v>2.9042622950819674</v>
      </c>
      <c r="O24" s="56">
        <f t="shared" si="9"/>
        <v>122.0935601092896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32347.608299999996</v>
      </c>
      <c r="E25" s="59">
        <f t="shared" si="3"/>
        <v>12005.32</v>
      </c>
      <c r="F25" s="54">
        <f>IF($F$9="A",Data!$N$6,IF($F$9="B",Data!$N$7,IF($F$9="C",Data!$N$8,IF($F$9="D",Data!$N$9,0))))</f>
        <v>1062.96</v>
      </c>
      <c r="G25" s="57">
        <f t="shared" si="4"/>
        <v>45415.888299999999</v>
      </c>
      <c r="H25" s="58">
        <f t="shared" si="0"/>
        <v>2695.6340249999998</v>
      </c>
      <c r="I25" s="58">
        <f t="shared" si="5"/>
        <v>1000.4433333333333</v>
      </c>
      <c r="J25" s="58">
        <f t="shared" si="6"/>
        <v>88.58</v>
      </c>
      <c r="K25" s="57">
        <f t="shared" si="7"/>
        <v>3784.6573583333329</v>
      </c>
      <c r="L25" s="55">
        <f t="shared" si="1"/>
        <v>88.381443442622938</v>
      </c>
      <c r="M25" s="55">
        <f t="shared" si="2"/>
        <v>32.801420765027324</v>
      </c>
      <c r="N25" s="55">
        <f t="shared" si="8"/>
        <v>2.9042622950819674</v>
      </c>
      <c r="O25" s="56">
        <f t="shared" si="9"/>
        <v>124.08712650273222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33077.253599999996</v>
      </c>
      <c r="E26" s="59">
        <f t="shared" si="3"/>
        <v>12005.32</v>
      </c>
      <c r="F26" s="54">
        <f>IF($F$9="A",Data!$N$6,IF($F$9="B",Data!$N$7,IF($F$9="C",Data!$N$8,IF($F$9="D",Data!$N$9,0))))</f>
        <v>1062.96</v>
      </c>
      <c r="G26" s="57">
        <f t="shared" si="4"/>
        <v>46145.533599999995</v>
      </c>
      <c r="H26" s="58">
        <f t="shared" si="0"/>
        <v>2756.4377999999997</v>
      </c>
      <c r="I26" s="58">
        <f t="shared" si="5"/>
        <v>1000.4433333333333</v>
      </c>
      <c r="J26" s="58">
        <f t="shared" si="6"/>
        <v>88.58</v>
      </c>
      <c r="K26" s="57">
        <f t="shared" si="7"/>
        <v>3845.4611333333328</v>
      </c>
      <c r="L26" s="55">
        <f t="shared" si="1"/>
        <v>90.375009836065558</v>
      </c>
      <c r="M26" s="55">
        <f t="shared" si="2"/>
        <v>32.801420765027324</v>
      </c>
      <c r="N26" s="55">
        <f t="shared" si="8"/>
        <v>2.9042622950819674</v>
      </c>
      <c r="O26" s="56">
        <f t="shared" si="9"/>
        <v>126.08069289617484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33806.8989</v>
      </c>
      <c r="E27" s="59">
        <f t="shared" si="3"/>
        <v>12005.32</v>
      </c>
      <c r="F27" s="54">
        <f>IF($F$9="A",Data!$N$6,IF($F$9="B",Data!$N$7,IF($F$9="C",Data!$N$8,IF($F$9="D",Data!$N$9,0))))</f>
        <v>1062.96</v>
      </c>
      <c r="G27" s="57">
        <f t="shared" si="4"/>
        <v>46875.178899999999</v>
      </c>
      <c r="H27" s="58">
        <f t="shared" si="0"/>
        <v>2817.241575</v>
      </c>
      <c r="I27" s="58">
        <f t="shared" si="5"/>
        <v>1000.4433333333333</v>
      </c>
      <c r="J27" s="58">
        <f t="shared" si="6"/>
        <v>88.58</v>
      </c>
      <c r="K27" s="57">
        <f t="shared" si="7"/>
        <v>3906.2649083333331</v>
      </c>
      <c r="L27" s="55">
        <f t="shared" si="1"/>
        <v>92.368576229508193</v>
      </c>
      <c r="M27" s="55">
        <f t="shared" si="2"/>
        <v>32.801420765027324</v>
      </c>
      <c r="N27" s="55">
        <f t="shared" si="8"/>
        <v>2.9042622950819674</v>
      </c>
      <c r="O27" s="56">
        <f t="shared" si="9"/>
        <v>128.07425928961749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34536.544199999997</v>
      </c>
      <c r="E28" s="59">
        <f t="shared" si="3"/>
        <v>12005.32</v>
      </c>
      <c r="F28" s="54">
        <f>IF($F$9="A",Data!$N$6,IF($F$9="B",Data!$N$7,IF($F$9="C",Data!$N$8,IF($F$9="D",Data!$N$9,0))))</f>
        <v>1062.96</v>
      </c>
      <c r="G28" s="57">
        <f t="shared" si="4"/>
        <v>47604.824199999995</v>
      </c>
      <c r="H28" s="58">
        <f t="shared" si="0"/>
        <v>2878.0453499999999</v>
      </c>
      <c r="I28" s="58">
        <f t="shared" si="5"/>
        <v>1000.4433333333333</v>
      </c>
      <c r="J28" s="58">
        <f t="shared" si="6"/>
        <v>88.58</v>
      </c>
      <c r="K28" s="57">
        <f t="shared" si="7"/>
        <v>3967.068683333333</v>
      </c>
      <c r="L28" s="55">
        <f t="shared" si="1"/>
        <v>94.362142622950813</v>
      </c>
      <c r="M28" s="55">
        <f t="shared" si="2"/>
        <v>32.801420765027324</v>
      </c>
      <c r="N28" s="55">
        <f t="shared" si="8"/>
        <v>2.9042622950819674</v>
      </c>
      <c r="O28" s="56">
        <f t="shared" si="9"/>
        <v>130.06782568306011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35266.189499999993</v>
      </c>
      <c r="E29" s="59">
        <f t="shared" si="3"/>
        <v>12005.32</v>
      </c>
      <c r="F29" s="54">
        <f>IF($F$9="A",Data!$N$6,IF($F$9="B",Data!$N$7,IF($F$9="C",Data!$N$8,IF($F$9="D",Data!$N$9,0))))</f>
        <v>1062.96</v>
      </c>
      <c r="G29" s="57">
        <f t="shared" si="4"/>
        <v>48334.469499999992</v>
      </c>
      <c r="H29" s="58">
        <f t="shared" si="0"/>
        <v>2938.8491249999993</v>
      </c>
      <c r="I29" s="58">
        <f t="shared" si="5"/>
        <v>1000.4433333333333</v>
      </c>
      <c r="J29" s="58">
        <f t="shared" si="6"/>
        <v>88.58</v>
      </c>
      <c r="K29" s="57">
        <f t="shared" si="7"/>
        <v>4027.8724583333324</v>
      </c>
      <c r="L29" s="55">
        <f t="shared" si="1"/>
        <v>96.355709016393419</v>
      </c>
      <c r="M29" s="55">
        <f t="shared" si="2"/>
        <v>32.801420765027324</v>
      </c>
      <c r="N29" s="55">
        <f t="shared" si="8"/>
        <v>2.9042622950819674</v>
      </c>
      <c r="O29" s="56">
        <f t="shared" si="9"/>
        <v>132.0613920765027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35995.834799999997</v>
      </c>
      <c r="E30" s="59">
        <f t="shared" si="3"/>
        <v>12005.32</v>
      </c>
      <c r="F30" s="54">
        <f>IF($F$9="A",Data!$N$6,IF($F$9="B",Data!$N$7,IF($F$9="C",Data!$N$8,IF($F$9="D",Data!$N$9,0))))</f>
        <v>1062.96</v>
      </c>
      <c r="G30" s="57">
        <f t="shared" si="4"/>
        <v>49064.114799999996</v>
      </c>
      <c r="H30" s="58">
        <f t="shared" si="0"/>
        <v>2999.6528999999996</v>
      </c>
      <c r="I30" s="58">
        <f t="shared" si="5"/>
        <v>1000.4433333333333</v>
      </c>
      <c r="J30" s="58">
        <f t="shared" si="6"/>
        <v>88.58</v>
      </c>
      <c r="K30" s="57">
        <f t="shared" si="7"/>
        <v>4088.6762333333327</v>
      </c>
      <c r="L30" s="55">
        <f t="shared" si="1"/>
        <v>98.349275409836054</v>
      </c>
      <c r="M30" s="55">
        <f t="shared" si="2"/>
        <v>32.801420765027324</v>
      </c>
      <c r="N30" s="55">
        <f t="shared" si="8"/>
        <v>2.9042622950819674</v>
      </c>
      <c r="O30" s="56">
        <f t="shared" si="9"/>
        <v>134.05495846994535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36725.480100000001</v>
      </c>
      <c r="E31" s="59">
        <f t="shared" si="3"/>
        <v>12005.32</v>
      </c>
      <c r="F31" s="54">
        <f>IF($F$9="A",Data!$N$6,IF($F$9="B",Data!$N$7,IF($F$9="C",Data!$N$8,IF($F$9="D",Data!$N$9,0))))</f>
        <v>1062.96</v>
      </c>
      <c r="G31" s="57">
        <f t="shared" si="4"/>
        <v>49793.7601</v>
      </c>
      <c r="H31" s="58">
        <f t="shared" si="0"/>
        <v>3060.4566749999999</v>
      </c>
      <c r="I31" s="58">
        <f t="shared" si="5"/>
        <v>1000.4433333333333</v>
      </c>
      <c r="J31" s="58">
        <f t="shared" si="6"/>
        <v>88.58</v>
      </c>
      <c r="K31" s="57">
        <f t="shared" si="7"/>
        <v>4149.480008333333</v>
      </c>
      <c r="L31" s="55">
        <f t="shared" si="1"/>
        <v>100.34284180327869</v>
      </c>
      <c r="M31" s="55">
        <f t="shared" si="2"/>
        <v>32.801420765027324</v>
      </c>
      <c r="N31" s="55">
        <f t="shared" si="8"/>
        <v>2.9042622950819674</v>
      </c>
      <c r="O31" s="56">
        <f t="shared" si="9"/>
        <v>136.04852486338797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37455.125399999997</v>
      </c>
      <c r="E32" s="59">
        <f t="shared" si="3"/>
        <v>12005.32</v>
      </c>
      <c r="F32" s="54">
        <f>IF($F$9="A",Data!$N$6,IF($F$9="B",Data!$N$7,IF($F$9="C",Data!$N$8,IF($F$9="D",Data!$N$9,0))))</f>
        <v>1062.96</v>
      </c>
      <c r="G32" s="57">
        <f t="shared" si="4"/>
        <v>50523.405399999996</v>
      </c>
      <c r="H32" s="58">
        <f t="shared" si="0"/>
        <v>3121.2604499999998</v>
      </c>
      <c r="I32" s="58">
        <f t="shared" si="5"/>
        <v>1000.4433333333333</v>
      </c>
      <c r="J32" s="58">
        <f t="shared" si="6"/>
        <v>88.58</v>
      </c>
      <c r="K32" s="57">
        <f t="shared" si="7"/>
        <v>4210.2837833333333</v>
      </c>
      <c r="L32" s="55">
        <f t="shared" si="1"/>
        <v>102.33640819672131</v>
      </c>
      <c r="M32" s="55">
        <f t="shared" si="2"/>
        <v>32.801420765027324</v>
      </c>
      <c r="N32" s="55">
        <f t="shared" si="8"/>
        <v>2.9042622950819674</v>
      </c>
      <c r="O32" s="56">
        <f t="shared" si="9"/>
        <v>138.04209125683059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38184.770699999994</v>
      </c>
      <c r="E33" s="59">
        <f t="shared" si="3"/>
        <v>12005.32</v>
      </c>
      <c r="F33" s="54">
        <f>IF($F$9="A",Data!$N$6,IF($F$9="B",Data!$N$7,IF($F$9="C",Data!$N$8,IF($F$9="D",Data!$N$9,0))))</f>
        <v>1062.96</v>
      </c>
      <c r="G33" s="57">
        <f t="shared" si="4"/>
        <v>51253.050699999993</v>
      </c>
      <c r="H33" s="58">
        <f t="shared" si="0"/>
        <v>3182.0642249999996</v>
      </c>
      <c r="I33" s="58">
        <f t="shared" si="5"/>
        <v>1000.4433333333333</v>
      </c>
      <c r="J33" s="58">
        <f t="shared" si="6"/>
        <v>88.58</v>
      </c>
      <c r="K33" s="57">
        <f t="shared" si="7"/>
        <v>4271.0875583333327</v>
      </c>
      <c r="L33" s="55">
        <f t="shared" si="1"/>
        <v>104.32997459016391</v>
      </c>
      <c r="M33" s="55">
        <f t="shared" si="2"/>
        <v>32.801420765027324</v>
      </c>
      <c r="N33" s="55">
        <f t="shared" si="8"/>
        <v>2.9042622950819674</v>
      </c>
      <c r="O33" s="56">
        <f t="shared" si="9"/>
        <v>140.03565765027321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38914.415999999997</v>
      </c>
      <c r="E34" s="59">
        <f t="shared" si="3"/>
        <v>12005.32</v>
      </c>
      <c r="F34" s="54">
        <f>IF($F$9="A",Data!$N$6,IF($F$9="B",Data!$N$7,IF($F$9="C",Data!$N$8,IF($F$9="D",Data!$N$9,0))))</f>
        <v>1062.96</v>
      </c>
      <c r="G34" s="57">
        <f t="shared" si="4"/>
        <v>51982.695999999996</v>
      </c>
      <c r="H34" s="58">
        <f t="shared" si="0"/>
        <v>3242.8679999999999</v>
      </c>
      <c r="I34" s="58">
        <f t="shared" si="5"/>
        <v>1000.4433333333333</v>
      </c>
      <c r="J34" s="58">
        <f t="shared" si="6"/>
        <v>88.58</v>
      </c>
      <c r="K34" s="57">
        <f t="shared" si="7"/>
        <v>4331.891333333333</v>
      </c>
      <c r="L34" s="55">
        <f t="shared" si="1"/>
        <v>106.32354098360655</v>
      </c>
      <c r="M34" s="55">
        <f t="shared" si="2"/>
        <v>32.801420765027324</v>
      </c>
      <c r="N34" s="55">
        <f t="shared" si="8"/>
        <v>2.9042622950819674</v>
      </c>
      <c r="O34" s="56">
        <f t="shared" si="9"/>
        <v>142.02922404371583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39644.061299999994</v>
      </c>
      <c r="E35" s="59">
        <f t="shared" si="3"/>
        <v>12005.32</v>
      </c>
      <c r="F35" s="54">
        <f>IF($F$9="A",Data!$N$6,IF($F$9="B",Data!$N$7,IF($F$9="C",Data!$N$8,IF($F$9="D",Data!$N$9,0))))</f>
        <v>1062.96</v>
      </c>
      <c r="G35" s="57">
        <f t="shared" si="4"/>
        <v>52712.341299999993</v>
      </c>
      <c r="H35" s="58">
        <f t="shared" si="0"/>
        <v>3303.6717749999993</v>
      </c>
      <c r="I35" s="58">
        <f t="shared" si="5"/>
        <v>1000.4433333333333</v>
      </c>
      <c r="J35" s="58">
        <f t="shared" si="6"/>
        <v>88.58</v>
      </c>
      <c r="K35" s="57">
        <f t="shared" si="7"/>
        <v>4392.6951083333324</v>
      </c>
      <c r="L35" s="55">
        <f t="shared" si="1"/>
        <v>108.31710737704917</v>
      </c>
      <c r="M35" s="55">
        <f t="shared" si="2"/>
        <v>32.801420765027324</v>
      </c>
      <c r="N35" s="55">
        <f t="shared" si="8"/>
        <v>2.9042622950819674</v>
      </c>
      <c r="O35" s="56">
        <f t="shared" si="9"/>
        <v>144.02279043715845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40373.706599999998</v>
      </c>
      <c r="E36" s="59">
        <f t="shared" si="3"/>
        <v>12005.32</v>
      </c>
      <c r="F36" s="54">
        <f>IF($F$9="A",Data!$N$6,IF($F$9="B",Data!$N$7,IF($F$9="C",Data!$N$8,IF($F$9="D",Data!$N$9,0))))</f>
        <v>1062.96</v>
      </c>
      <c r="G36" s="57">
        <f t="shared" si="4"/>
        <v>53441.986599999997</v>
      </c>
      <c r="H36" s="58">
        <f t="shared" si="0"/>
        <v>3364.4755499999997</v>
      </c>
      <c r="I36" s="58">
        <f t="shared" si="5"/>
        <v>1000.4433333333333</v>
      </c>
      <c r="J36" s="58">
        <f t="shared" si="6"/>
        <v>88.58</v>
      </c>
      <c r="K36" s="57">
        <f t="shared" si="7"/>
        <v>4453.4988833333327</v>
      </c>
      <c r="L36" s="55">
        <f t="shared" si="1"/>
        <v>110.3106737704918</v>
      </c>
      <c r="M36" s="55">
        <f t="shared" si="2"/>
        <v>32.801420765027324</v>
      </c>
      <c r="N36" s="55">
        <f t="shared" si="8"/>
        <v>2.9042622950819674</v>
      </c>
      <c r="O36" s="56">
        <f t="shared" si="9"/>
        <v>146.0163568306011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41103.351899999994</v>
      </c>
      <c r="E37" s="59">
        <f t="shared" si="3"/>
        <v>12005.32</v>
      </c>
      <c r="F37" s="54">
        <f>IF($F$9="A",Data!$N$6,IF($F$9="B",Data!$N$7,IF($F$9="C",Data!$N$8,IF($F$9="D",Data!$N$9,0))))</f>
        <v>1062.96</v>
      </c>
      <c r="G37" s="57">
        <f t="shared" si="4"/>
        <v>54171.631899999993</v>
      </c>
      <c r="H37" s="58">
        <f t="shared" si="0"/>
        <v>3425.2793249999995</v>
      </c>
      <c r="I37" s="58">
        <f t="shared" si="5"/>
        <v>1000.4433333333333</v>
      </c>
      <c r="J37" s="58">
        <f t="shared" si="6"/>
        <v>88.58</v>
      </c>
      <c r="K37" s="57">
        <f t="shared" si="7"/>
        <v>4514.3026583333331</v>
      </c>
      <c r="L37" s="55">
        <f t="shared" si="1"/>
        <v>112.30424016393441</v>
      </c>
      <c r="M37" s="55">
        <f t="shared" si="2"/>
        <v>32.801420765027324</v>
      </c>
      <c r="N37" s="55">
        <f t="shared" si="8"/>
        <v>2.9042622950819674</v>
      </c>
      <c r="O37" s="56">
        <f t="shared" si="9"/>
        <v>148.00992322404369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41832.997199999998</v>
      </c>
      <c r="E38" s="59">
        <f t="shared" si="3"/>
        <v>12005.32</v>
      </c>
      <c r="F38" s="54">
        <f>IF($F$9="A",Data!$N$6,IF($F$9="B",Data!$N$7,IF($F$9="C",Data!$N$8,IF($F$9="D",Data!$N$9,0))))</f>
        <v>1062.96</v>
      </c>
      <c r="G38" s="57">
        <f t="shared" si="4"/>
        <v>54901.277199999997</v>
      </c>
      <c r="H38" s="58">
        <f t="shared" si="0"/>
        <v>3486.0830999999998</v>
      </c>
      <c r="I38" s="58">
        <f t="shared" si="5"/>
        <v>1000.4433333333333</v>
      </c>
      <c r="J38" s="58">
        <f t="shared" si="6"/>
        <v>88.58</v>
      </c>
      <c r="K38" s="57">
        <f t="shared" si="7"/>
        <v>4575.1064333333334</v>
      </c>
      <c r="L38" s="55">
        <f t="shared" si="1"/>
        <v>114.29780655737704</v>
      </c>
      <c r="M38" s="55">
        <f t="shared" si="2"/>
        <v>32.801420765027324</v>
      </c>
      <c r="N38" s="55">
        <f t="shared" si="8"/>
        <v>2.9042622950819674</v>
      </c>
      <c r="O38" s="56">
        <f>SUM(L38:N38)</f>
        <v>150.00348961748634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42562.642499999994</v>
      </c>
      <c r="E39" s="59">
        <f t="shared" si="3"/>
        <v>12005.32</v>
      </c>
      <c r="F39" s="54">
        <f>IF($F$9="A",Data!$N$6,IF($F$9="B",Data!$N$7,IF($F$9="C",Data!$N$8,IF($F$9="D",Data!$N$9,0))))</f>
        <v>1062.96</v>
      </c>
      <c r="G39" s="57">
        <f t="shared" si="4"/>
        <v>55630.922499999993</v>
      </c>
      <c r="H39" s="58">
        <f t="shared" si="0"/>
        <v>3546.8868749999997</v>
      </c>
      <c r="I39" s="58">
        <f t="shared" si="5"/>
        <v>1000.4433333333333</v>
      </c>
      <c r="J39" s="58">
        <f t="shared" si="6"/>
        <v>88.58</v>
      </c>
      <c r="K39" s="57">
        <f t="shared" si="7"/>
        <v>4635.9102083333328</v>
      </c>
      <c r="L39" s="55">
        <f t="shared" si="1"/>
        <v>116.29137295081966</v>
      </c>
      <c r="M39" s="55">
        <f t="shared" si="2"/>
        <v>32.801420765027324</v>
      </c>
      <c r="N39" s="55">
        <f t="shared" si="8"/>
        <v>2.9042622950819674</v>
      </c>
      <c r="O39" s="56">
        <f t="shared" si="9"/>
        <v>151.99705601092896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43292.287799999991</v>
      </c>
      <c r="E40" s="59">
        <f t="shared" si="3"/>
        <v>12005.32</v>
      </c>
      <c r="F40" s="54">
        <f>IF($F$9="A",Data!$N$6,IF($F$9="B",Data!$N$7,IF($F$9="C",Data!$N$8,IF($F$9="D",Data!$N$9,0))))</f>
        <v>1062.96</v>
      </c>
      <c r="G40" s="57">
        <f t="shared" si="4"/>
        <v>56360.56779999999</v>
      </c>
      <c r="H40" s="58">
        <f t="shared" si="0"/>
        <v>3607.6906499999991</v>
      </c>
      <c r="I40" s="58">
        <f t="shared" si="5"/>
        <v>1000.4433333333333</v>
      </c>
      <c r="J40" s="58">
        <f t="shared" si="6"/>
        <v>88.58</v>
      </c>
      <c r="K40" s="57">
        <f t="shared" si="7"/>
        <v>4696.7139833333322</v>
      </c>
      <c r="L40" s="55">
        <f t="shared" si="1"/>
        <v>118.28493934426227</v>
      </c>
      <c r="M40" s="55">
        <f t="shared" si="2"/>
        <v>32.801420765027324</v>
      </c>
      <c r="N40" s="55">
        <f t="shared" si="8"/>
        <v>2.9042622950819674</v>
      </c>
      <c r="O40" s="56">
        <f t="shared" si="9"/>
        <v>153.99062240437155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44021.933099999995</v>
      </c>
      <c r="E41" s="59">
        <f t="shared" si="3"/>
        <v>12005.32</v>
      </c>
      <c r="F41" s="54">
        <f>IF($F$9="A",Data!$N$6,IF($F$9="B",Data!$N$7,IF($F$9="C",Data!$N$8,IF($F$9="D",Data!$N$9,0))))</f>
        <v>1062.96</v>
      </c>
      <c r="G41" s="57">
        <f t="shared" si="4"/>
        <v>57090.213099999994</v>
      </c>
      <c r="H41" s="58">
        <f t="shared" si="0"/>
        <v>3668.4944249999994</v>
      </c>
      <c r="I41" s="58">
        <f t="shared" si="5"/>
        <v>1000.4433333333333</v>
      </c>
      <c r="J41" s="58">
        <f t="shared" si="6"/>
        <v>88.58</v>
      </c>
      <c r="K41" s="57">
        <f t="shared" si="7"/>
        <v>4757.5177583333325</v>
      </c>
      <c r="L41" s="55">
        <f t="shared" si="1"/>
        <v>120.2785057377049</v>
      </c>
      <c r="M41" s="55">
        <f t="shared" si="2"/>
        <v>32.801420765027324</v>
      </c>
      <c r="N41" s="55">
        <f t="shared" si="8"/>
        <v>2.9042622950819674</v>
      </c>
      <c r="O41" s="56">
        <f t="shared" si="9"/>
        <v>155.9841887978142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44751.578399999999</v>
      </c>
      <c r="E42" s="59">
        <f t="shared" si="3"/>
        <v>12005.32</v>
      </c>
      <c r="F42" s="54">
        <f>IF($F$9="A",Data!$N$6,IF($F$9="B",Data!$N$7,IF($F$9="C",Data!$N$8,IF($F$9="D",Data!$N$9,0))))</f>
        <v>1062.96</v>
      </c>
      <c r="G42" s="57">
        <f t="shared" si="4"/>
        <v>57819.858399999997</v>
      </c>
      <c r="H42" s="58">
        <f t="shared" si="0"/>
        <v>3729.2981999999997</v>
      </c>
      <c r="I42" s="58">
        <f t="shared" si="5"/>
        <v>1000.4433333333333</v>
      </c>
      <c r="J42" s="58">
        <f t="shared" si="6"/>
        <v>88.58</v>
      </c>
      <c r="K42" s="57">
        <f t="shared" si="7"/>
        <v>4818.3215333333328</v>
      </c>
      <c r="L42" s="55">
        <f t="shared" si="1"/>
        <v>122.27207213114754</v>
      </c>
      <c r="M42" s="55">
        <f t="shared" si="2"/>
        <v>32.801420765027324</v>
      </c>
      <c r="N42" s="55">
        <f t="shared" si="8"/>
        <v>2.9042622950819674</v>
      </c>
      <c r="O42" s="56">
        <f t="shared" si="9"/>
        <v>157.97775519125682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45481.223699999995</v>
      </c>
      <c r="E43" s="59">
        <f t="shared" si="3"/>
        <v>12005.32</v>
      </c>
      <c r="F43" s="54">
        <f>IF($F$9="A",Data!$N$6,IF($F$9="B",Data!$N$7,IF($F$9="C",Data!$N$8,IF($F$9="D",Data!$N$9,0))))</f>
        <v>1062.96</v>
      </c>
      <c r="G43" s="57">
        <f t="shared" si="4"/>
        <v>58549.503699999994</v>
      </c>
      <c r="H43" s="58">
        <f t="shared" si="0"/>
        <v>3790.1019749999996</v>
      </c>
      <c r="I43" s="58">
        <f t="shared" si="5"/>
        <v>1000.4433333333333</v>
      </c>
      <c r="J43" s="58">
        <f t="shared" si="6"/>
        <v>88.58</v>
      </c>
      <c r="K43" s="57">
        <f t="shared" si="7"/>
        <v>4879.1253083333331</v>
      </c>
      <c r="L43" s="55">
        <f t="shared" si="1"/>
        <v>124.26563852459014</v>
      </c>
      <c r="M43" s="55">
        <f t="shared" si="2"/>
        <v>32.801420765027324</v>
      </c>
      <c r="N43" s="55">
        <f t="shared" si="8"/>
        <v>2.9042622950819674</v>
      </c>
      <c r="O43" s="56">
        <f t="shared" si="9"/>
        <v>159.97132158469944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46210.868999999992</v>
      </c>
      <c r="E44" s="59">
        <f t="shared" si="3"/>
        <v>12005.32</v>
      </c>
      <c r="F44" s="54">
        <f>IF($F$9="A",Data!$N$6,IF($F$9="B",Data!$N$7,IF($F$9="C",Data!$N$8,IF($F$9="D",Data!$N$9,0))))</f>
        <v>1062.96</v>
      </c>
      <c r="G44" s="57">
        <f t="shared" si="4"/>
        <v>59279.14899999999</v>
      </c>
      <c r="H44" s="58">
        <f t="shared" si="0"/>
        <v>3850.9057499999994</v>
      </c>
      <c r="I44" s="58">
        <f t="shared" si="5"/>
        <v>1000.4433333333333</v>
      </c>
      <c r="J44" s="58">
        <f t="shared" si="6"/>
        <v>88.58</v>
      </c>
      <c r="K44" s="57">
        <f t="shared" si="7"/>
        <v>4939.9290833333325</v>
      </c>
      <c r="L44" s="55">
        <f t="shared" si="1"/>
        <v>126.25920491803276</v>
      </c>
      <c r="M44" s="55">
        <f t="shared" si="2"/>
        <v>32.801420765027324</v>
      </c>
      <c r="N44" s="55">
        <f t="shared" si="8"/>
        <v>2.9042622950819674</v>
      </c>
      <c r="O44" s="56">
        <f t="shared" si="9"/>
        <v>161.96488797814206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46940.514299999995</v>
      </c>
      <c r="E45" s="59">
        <f t="shared" si="3"/>
        <v>12005.32</v>
      </c>
      <c r="F45" s="54">
        <f>IF($F$9="A",Data!$N$6,IF($F$9="B",Data!$N$7,IF($F$9="C",Data!$N$8,IF($F$9="D",Data!$N$9,0))))</f>
        <v>1062.96</v>
      </c>
      <c r="G45" s="57">
        <f t="shared" si="4"/>
        <v>60008.794299999994</v>
      </c>
      <c r="H45" s="58">
        <f t="shared" si="0"/>
        <v>3911.7095249999998</v>
      </c>
      <c r="I45" s="58">
        <f t="shared" si="5"/>
        <v>1000.4433333333333</v>
      </c>
      <c r="J45" s="58">
        <f t="shared" si="6"/>
        <v>88.58</v>
      </c>
      <c r="K45" s="57">
        <f t="shared" si="7"/>
        <v>5000.7328583333328</v>
      </c>
      <c r="L45" s="55">
        <f t="shared" si="1"/>
        <v>128.25277131147539</v>
      </c>
      <c r="M45" s="55">
        <f t="shared" si="2"/>
        <v>32.801420765027324</v>
      </c>
      <c r="N45" s="55">
        <f t="shared" si="8"/>
        <v>2.9042622950819674</v>
      </c>
      <c r="O45" s="56">
        <f t="shared" si="9"/>
        <v>163.95845437158468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47670.159599999999</v>
      </c>
      <c r="E46" s="59">
        <f t="shared" si="3"/>
        <v>12005.32</v>
      </c>
      <c r="F46" s="54">
        <f>IF($F$9="A",Data!$N$6,IF($F$9="B",Data!$N$7,IF($F$9="C",Data!$N$8,IF($F$9="D",Data!$N$9,0))))</f>
        <v>1062.96</v>
      </c>
      <c r="G46" s="57">
        <f t="shared" si="4"/>
        <v>60738.439599999998</v>
      </c>
      <c r="H46" s="58">
        <f t="shared" si="0"/>
        <v>3972.5133000000001</v>
      </c>
      <c r="I46" s="58">
        <f t="shared" si="5"/>
        <v>1000.4433333333333</v>
      </c>
      <c r="J46" s="58">
        <f t="shared" si="6"/>
        <v>88.58</v>
      </c>
      <c r="K46" s="57">
        <f t="shared" si="7"/>
        <v>5061.5366333333332</v>
      </c>
      <c r="L46" s="55">
        <f t="shared" si="1"/>
        <v>130.24633770491803</v>
      </c>
      <c r="M46" s="55">
        <f t="shared" si="2"/>
        <v>32.801420765027324</v>
      </c>
      <c r="N46" s="55">
        <f t="shared" si="8"/>
        <v>2.9042622950819674</v>
      </c>
      <c r="O46" s="56">
        <f>SUM(L46:N46)</f>
        <v>165.95202076502733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48399.804899999996</v>
      </c>
      <c r="E47" s="59">
        <f t="shared" si="3"/>
        <v>12005.32</v>
      </c>
      <c r="F47" s="54">
        <f>IF($F$9="A",Data!$N$6,IF($F$9="B",Data!$N$7,IF($F$9="C",Data!$N$8,IF($F$9="D",Data!$N$9,0))))</f>
        <v>1062.96</v>
      </c>
      <c r="G47" s="57">
        <f t="shared" si="4"/>
        <v>61468.084899999994</v>
      </c>
      <c r="H47" s="58">
        <f t="shared" si="0"/>
        <v>4033.3170749999995</v>
      </c>
      <c r="I47" s="58">
        <f t="shared" si="5"/>
        <v>1000.4433333333333</v>
      </c>
      <c r="J47" s="58">
        <f t="shared" si="6"/>
        <v>88.58</v>
      </c>
      <c r="K47" s="57">
        <f t="shared" si="7"/>
        <v>5122.3404083333326</v>
      </c>
      <c r="L47" s="55">
        <f t="shared" si="1"/>
        <v>132.23990409836065</v>
      </c>
      <c r="M47" s="55">
        <f t="shared" si="2"/>
        <v>32.801420765027324</v>
      </c>
      <c r="N47" s="55">
        <f t="shared" si="8"/>
        <v>2.9042622950819674</v>
      </c>
      <c r="O47" s="56">
        <f t="shared" si="9"/>
        <v>167.94558715846995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49129.450199999992</v>
      </c>
      <c r="E48" s="59">
        <f t="shared" si="3"/>
        <v>12005.32</v>
      </c>
      <c r="F48" s="54">
        <f>IF($F$9="A",Data!$N$6,IF($F$9="B",Data!$N$7,IF($F$9="C",Data!$N$8,IF($F$9="D",Data!$N$9,0))))</f>
        <v>1062.96</v>
      </c>
      <c r="G48" s="57">
        <f t="shared" si="4"/>
        <v>62197.730199999991</v>
      </c>
      <c r="H48" s="58">
        <f t="shared" si="0"/>
        <v>4094.1208499999993</v>
      </c>
      <c r="I48" s="58">
        <f t="shared" si="5"/>
        <v>1000.4433333333333</v>
      </c>
      <c r="J48" s="58">
        <f t="shared" si="6"/>
        <v>88.58</v>
      </c>
      <c r="K48" s="57">
        <f t="shared" si="7"/>
        <v>5183.1441833333329</v>
      </c>
      <c r="L48" s="55">
        <f t="shared" si="1"/>
        <v>134.23347049180325</v>
      </c>
      <c r="M48" s="55">
        <f t="shared" si="2"/>
        <v>32.801420765027324</v>
      </c>
      <c r="N48" s="55">
        <f t="shared" si="8"/>
        <v>2.9042622950819674</v>
      </c>
      <c r="O48" s="56">
        <f t="shared" si="9"/>
        <v>169.93915355191254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49859.095499999996</v>
      </c>
      <c r="E49" s="59">
        <f t="shared" si="3"/>
        <v>12005.32</v>
      </c>
      <c r="F49" s="54">
        <f>IF($F$9="A",Data!$N$6,IF($F$9="B",Data!$N$7,IF($F$9="C",Data!$N$8,IF($F$9="D",Data!$N$9,0))))</f>
        <v>1062.96</v>
      </c>
      <c r="G49" s="57">
        <f t="shared" si="4"/>
        <v>62927.375499999995</v>
      </c>
      <c r="H49" s="58">
        <f t="shared" si="0"/>
        <v>4154.9246249999997</v>
      </c>
      <c r="I49" s="58">
        <f t="shared" si="5"/>
        <v>1000.4433333333333</v>
      </c>
      <c r="J49" s="58">
        <f t="shared" si="6"/>
        <v>88.58</v>
      </c>
      <c r="K49" s="57">
        <f t="shared" si="7"/>
        <v>5243.9479583333332</v>
      </c>
      <c r="L49" s="55">
        <f t="shared" si="1"/>
        <v>136.22703688524589</v>
      </c>
      <c r="M49" s="55">
        <f t="shared" si="2"/>
        <v>32.801420765027324</v>
      </c>
      <c r="N49" s="55">
        <f t="shared" si="8"/>
        <v>2.9042622950819674</v>
      </c>
      <c r="O49" s="56">
        <f>SUM(L49:N49)</f>
        <v>171.93271994535519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50588.7408</v>
      </c>
      <c r="E50" s="59">
        <f t="shared" si="3"/>
        <v>12005.32</v>
      </c>
      <c r="F50" s="54">
        <f>IF($F$9="A",Data!$N$6,IF($F$9="B",Data!$N$7,IF($F$9="C",Data!$N$8,IF($F$9="D",Data!$N$9,0))))</f>
        <v>1062.96</v>
      </c>
      <c r="G50" s="57">
        <f t="shared" si="4"/>
        <v>63657.020799999998</v>
      </c>
      <c r="H50" s="58">
        <f t="shared" si="0"/>
        <v>4215.7284</v>
      </c>
      <c r="I50" s="58">
        <f t="shared" si="5"/>
        <v>1000.4433333333333</v>
      </c>
      <c r="J50" s="58">
        <f t="shared" si="6"/>
        <v>88.58</v>
      </c>
      <c r="K50" s="57">
        <f t="shared" si="7"/>
        <v>5304.7517333333335</v>
      </c>
      <c r="L50" s="55">
        <f t="shared" si="1"/>
        <v>138.22060327868851</v>
      </c>
      <c r="M50" s="55">
        <f t="shared" si="2"/>
        <v>32.801420765027324</v>
      </c>
      <c r="N50" s="55">
        <f t="shared" si="8"/>
        <v>2.9042622950819674</v>
      </c>
      <c r="O50" s="56">
        <f t="shared" si="9"/>
        <v>173.92628633879781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51318.386099999996</v>
      </c>
      <c r="E51" s="59">
        <f t="shared" si="3"/>
        <v>12005.32</v>
      </c>
      <c r="F51" s="54">
        <f>IF($F$9="A",Data!$N$6,IF($F$9="B",Data!$N$7,IF($F$9="C",Data!$N$8,IF($F$9="D",Data!$N$9,0))))</f>
        <v>1062.96</v>
      </c>
      <c r="G51" s="57">
        <f t="shared" si="4"/>
        <v>64386.666099999995</v>
      </c>
      <c r="H51" s="58">
        <f t="shared" si="0"/>
        <v>4276.5321749999994</v>
      </c>
      <c r="I51" s="58">
        <f t="shared" si="5"/>
        <v>1000.4433333333333</v>
      </c>
      <c r="J51" s="58">
        <f t="shared" si="6"/>
        <v>88.58</v>
      </c>
      <c r="K51" s="57">
        <f t="shared" si="7"/>
        <v>5365.5555083333329</v>
      </c>
      <c r="L51" s="55">
        <f t="shared" si="1"/>
        <v>140.21416967213113</v>
      </c>
      <c r="M51" s="55">
        <f t="shared" si="2"/>
        <v>32.801420765027324</v>
      </c>
      <c r="N51" s="55">
        <f t="shared" si="8"/>
        <v>2.9042622950819674</v>
      </c>
      <c r="O51" s="56">
        <f t="shared" si="9"/>
        <v>175.91985273224043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52048.031399999993</v>
      </c>
      <c r="E52" s="59">
        <f t="shared" si="3"/>
        <v>12005.32</v>
      </c>
      <c r="F52" s="54">
        <f>IF($F$9="A",Data!$N$6,IF($F$9="B",Data!$N$7,IF($F$9="C",Data!$N$8,IF($F$9="D",Data!$N$9,0))))</f>
        <v>1062.96</v>
      </c>
      <c r="G52" s="57">
        <f t="shared" si="4"/>
        <v>65116.311399999991</v>
      </c>
      <c r="H52" s="58">
        <f t="shared" si="0"/>
        <v>4337.3359499999997</v>
      </c>
      <c r="I52" s="58">
        <f t="shared" si="5"/>
        <v>1000.4433333333333</v>
      </c>
      <c r="J52" s="58">
        <f t="shared" si="6"/>
        <v>88.58</v>
      </c>
      <c r="K52" s="57">
        <f t="shared" si="7"/>
        <v>5426.3592833333332</v>
      </c>
      <c r="L52" s="55">
        <f t="shared" si="1"/>
        <v>142.20773606557376</v>
      </c>
      <c r="M52" s="55">
        <f t="shared" si="2"/>
        <v>32.801420765027324</v>
      </c>
      <c r="N52" s="55">
        <f t="shared" si="8"/>
        <v>2.9042622950819674</v>
      </c>
      <c r="O52" s="56">
        <f>SUM(L52:N52)</f>
        <v>177.91341912568305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52777.676699999996</v>
      </c>
      <c r="E53" s="59">
        <f t="shared" si="3"/>
        <v>12005.32</v>
      </c>
      <c r="F53" s="54">
        <f>IF($F$9="A",Data!$N$6,IF($F$9="B",Data!$N$7,IF($F$9="C",Data!$N$8,IF($F$9="D",Data!$N$9,0))))</f>
        <v>1062.96</v>
      </c>
      <c r="G53" s="57">
        <f t="shared" si="4"/>
        <v>65845.956699999995</v>
      </c>
      <c r="H53" s="58">
        <f t="shared" si="0"/>
        <v>4398.139725</v>
      </c>
      <c r="I53" s="58">
        <f>E53/$H$7</f>
        <v>1000.4433333333333</v>
      </c>
      <c r="J53" s="58">
        <f t="shared" si="6"/>
        <v>88.58</v>
      </c>
      <c r="K53" s="57">
        <f t="shared" si="7"/>
        <v>5487.1630583333335</v>
      </c>
      <c r="L53" s="55">
        <f t="shared" si="1"/>
        <v>144.20130245901638</v>
      </c>
      <c r="M53" s="55">
        <f t="shared" si="2"/>
        <v>32.801420765027324</v>
      </c>
      <c r="N53" s="55">
        <f t="shared" si="8"/>
        <v>2.9042622950819674</v>
      </c>
      <c r="O53" s="56">
        <f t="shared" si="9"/>
        <v>179.90698551912567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53507.322</v>
      </c>
      <c r="E54" s="59">
        <f t="shared" si="3"/>
        <v>12005.32</v>
      </c>
      <c r="F54" s="54">
        <f>IF($F$9="A",Data!$N$6,IF($F$9="B",Data!$N$7,IF($F$9="C",Data!$N$8,IF($F$9="D",Data!$N$9,0))))</f>
        <v>1062.96</v>
      </c>
      <c r="G54" s="57">
        <f t="shared" ref="G54" si="11">SUM(D54:E54)</f>
        <v>65512.642</v>
      </c>
      <c r="H54" s="58">
        <f t="shared" si="0"/>
        <v>4458.9435000000003</v>
      </c>
      <c r="I54" s="58">
        <f>E54/$H$7</f>
        <v>1000.4433333333333</v>
      </c>
      <c r="J54" s="58">
        <f t="shared" si="6"/>
        <v>88.58</v>
      </c>
      <c r="K54" s="57">
        <f>SUM(H54:I54)</f>
        <v>5459.3868333333339</v>
      </c>
      <c r="L54" s="55">
        <f>D54/$L$7</f>
        <v>146.19486885245902</v>
      </c>
      <c r="M54" s="55">
        <f t="shared" si="2"/>
        <v>32.801420765027324</v>
      </c>
      <c r="N54" s="55">
        <f>$F$10/$L$7</f>
        <v>2.9042622950819674</v>
      </c>
      <c r="O54" s="56">
        <f t="shared" ref="O54" ca="1" si="12">SUM(L54:P54)</f>
        <v>181.90055191256832</v>
      </c>
    </row>
    <row r="55" spans="1:15" ht="10.5" customHeight="1" x14ac:dyDescent="0.2"/>
  </sheetData>
  <sheetProtection algorithmName="SHA-512" hashValue="gj7Y3tiKAAdFOnN6QalhCGJzkPkBZ3+EOHtW+mr6HoVrxFBXzux7pcdZ7zL/k3WUZ97F9mHh4aig4eBzwAZ2nA==" saltValue="wFoPA6hz0XVAIXSIAts/c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F977EC-CBB4-4C48-B6FF-8518C38977E7}">
          <x14:formula1>
            <xm:f>Data!$M$11:$M$15</xm:f>
          </x14:formula1>
          <xm:sqref>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A739-31B6-4EFF-B6CD-2F1A6BB0C570}">
  <sheetPr>
    <tabColor indexed="10"/>
    <pageSetUpPr fitToPage="1"/>
  </sheetPr>
  <dimension ref="A1:R55"/>
  <sheetViews>
    <sheetView zoomScaleNormal="100" workbookViewId="0">
      <selection activeCell="K16" sqref="K16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8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8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8" ht="12" customHeight="1" x14ac:dyDescent="0.2">
      <c r="A5" s="88" t="s">
        <v>34</v>
      </c>
      <c r="B5" s="88"/>
      <c r="C5" s="88"/>
      <c r="D5" s="89">
        <v>9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8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8" ht="6" customHeight="1" x14ac:dyDescent="0.2">
      <c r="A7" s="61"/>
      <c r="B7" s="61"/>
      <c r="C7" s="61"/>
      <c r="D7" s="38" t="s">
        <v>35</v>
      </c>
      <c r="E7" s="62"/>
      <c r="F7" s="62"/>
      <c r="G7" s="63"/>
      <c r="H7" s="64">
        <v>12</v>
      </c>
      <c r="I7" s="61"/>
      <c r="J7" s="61"/>
      <c r="K7" s="65"/>
      <c r="L7" s="64">
        <v>366</v>
      </c>
      <c r="M7" s="64"/>
      <c r="N7" s="65"/>
      <c r="O7" s="65"/>
    </row>
    <row r="8" spans="1:18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8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(100%+E$7)*[1]Tabelle1!$C$43</f>
        <v>22388.89</v>
      </c>
      <c r="E10" s="72">
        <v>12184.54</v>
      </c>
      <c r="F10" s="54">
        <f>IF($F$9="A",Data!$N$6,IF($F$9="B",Data!$N$7,IF($F$9="C",Data!$N$8,IF($F$9="D",Data!$N$9,0))))</f>
        <v>951.72</v>
      </c>
      <c r="G10" s="57">
        <f>SUM(D10:F10)</f>
        <v>35525.15</v>
      </c>
      <c r="H10" s="58">
        <f t="shared" ref="H10:H54" si="0">D10/$H$7</f>
        <v>1865.7408333333333</v>
      </c>
      <c r="I10" s="58">
        <f>E10/$H$7</f>
        <v>1015.3783333333334</v>
      </c>
      <c r="J10" s="58">
        <f>$F$10/12</f>
        <v>79.31</v>
      </c>
      <c r="K10" s="57">
        <f>SUM(H10:J10)</f>
        <v>2960.4291666666668</v>
      </c>
      <c r="L10" s="55">
        <f t="shared" ref="L10:L53" si="1">D10/$L$7</f>
        <v>61.171830601092893</v>
      </c>
      <c r="M10" s="55">
        <f t="shared" ref="M10:M54" si="2">E10/$L$7</f>
        <v>33.291092896174867</v>
      </c>
      <c r="N10" s="55">
        <f>$F$10/$L$7</f>
        <v>2.6003278688524589</v>
      </c>
      <c r="O10" s="56">
        <f>SUM(L10:N10)</f>
        <v>97.063251366120213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23732.223399999999</v>
      </c>
      <c r="E11" s="59">
        <f t="shared" ref="E11:E54" si="3">E10</f>
        <v>12184.54</v>
      </c>
      <c r="F11" s="54">
        <f>IF($F$9="A",Data!$N$6,IF($F$9="B",Data!$N$7,IF($F$9="C",Data!$N$8,IF($F$9="D",Data!$N$9,0))))</f>
        <v>951.72</v>
      </c>
      <c r="G11" s="57">
        <f t="shared" ref="G11:G54" si="4">SUM(D11:F11)</f>
        <v>36868.483399999997</v>
      </c>
      <c r="H11" s="58">
        <f t="shared" si="0"/>
        <v>1977.6852833333332</v>
      </c>
      <c r="I11" s="58">
        <f t="shared" ref="I11:I54" si="5">E11/$H$7</f>
        <v>1015.3783333333334</v>
      </c>
      <c r="J11" s="58">
        <f t="shared" ref="J11:J54" si="6">$F$10/12</f>
        <v>79.31</v>
      </c>
      <c r="K11" s="57">
        <f t="shared" ref="K11:K54" si="7">SUM(H11:J11)</f>
        <v>3072.3736166666667</v>
      </c>
      <c r="L11" s="55">
        <f t="shared" si="1"/>
        <v>64.842140437158463</v>
      </c>
      <c r="M11" s="55">
        <f t="shared" si="2"/>
        <v>33.291092896174867</v>
      </c>
      <c r="N11" s="55">
        <f t="shared" ref="N11:N53" si="8">$F$10/$L$7</f>
        <v>2.6003278688524589</v>
      </c>
      <c r="O11" s="56">
        <f>SUM(L11:N11)</f>
        <v>100.73356120218578</v>
      </c>
      <c r="P11" s="76"/>
      <c r="R11" s="66"/>
    </row>
    <row r="12" spans="1:18" ht="14.1" customHeight="1" x14ac:dyDescent="0.2">
      <c r="A12" s="11"/>
      <c r="B12" s="11">
        <v>2</v>
      </c>
      <c r="C12" s="11">
        <v>0</v>
      </c>
      <c r="D12" s="59">
        <f>$D$10*1.12</f>
        <v>25075.556800000002</v>
      </c>
      <c r="E12" s="59">
        <f t="shared" si="3"/>
        <v>12184.54</v>
      </c>
      <c r="F12" s="54">
        <f>IF($F$9="A",Data!$N$6,IF($F$9="B",Data!$N$7,IF($F$9="C",Data!$N$8,IF($F$9="D",Data!$N$9,0))))</f>
        <v>951.72</v>
      </c>
      <c r="G12" s="57">
        <f t="shared" si="4"/>
        <v>38211.816800000001</v>
      </c>
      <c r="H12" s="58">
        <f t="shared" si="0"/>
        <v>2089.6297333333337</v>
      </c>
      <c r="I12" s="58">
        <f t="shared" si="5"/>
        <v>1015.3783333333334</v>
      </c>
      <c r="J12" s="58">
        <f t="shared" si="6"/>
        <v>79.31</v>
      </c>
      <c r="K12" s="57">
        <f t="shared" si="7"/>
        <v>3184.3180666666672</v>
      </c>
      <c r="L12" s="55">
        <f t="shared" si="1"/>
        <v>68.512450273224047</v>
      </c>
      <c r="M12" s="55">
        <f t="shared" si="2"/>
        <v>33.291092896174867</v>
      </c>
      <c r="N12" s="55">
        <f t="shared" si="8"/>
        <v>2.6003278688524589</v>
      </c>
      <c r="O12" s="56">
        <f t="shared" ref="O12:O54" si="9">SUM(L12:N12)</f>
        <v>104.40387103825138</v>
      </c>
    </row>
    <row r="13" spans="1:18" ht="14.1" customHeight="1" x14ac:dyDescent="0.2">
      <c r="A13" s="11"/>
      <c r="B13" s="11">
        <v>3</v>
      </c>
      <c r="C13" s="11">
        <v>0</v>
      </c>
      <c r="D13" s="59">
        <f>$D$10*1.18</f>
        <v>26418.890199999998</v>
      </c>
      <c r="E13" s="59">
        <f t="shared" si="3"/>
        <v>12184.54</v>
      </c>
      <c r="F13" s="54">
        <f>IF($F$9="A",Data!$N$6,IF($F$9="B",Data!$N$7,IF($F$9="C",Data!$N$8,IF($F$9="D",Data!$N$9,0))))</f>
        <v>951.72</v>
      </c>
      <c r="G13" s="57">
        <f t="shared" si="4"/>
        <v>39555.150200000004</v>
      </c>
      <c r="H13" s="58">
        <f t="shared" si="0"/>
        <v>2201.5741833333332</v>
      </c>
      <c r="I13" s="58">
        <f t="shared" si="5"/>
        <v>1015.3783333333334</v>
      </c>
      <c r="J13" s="58">
        <f t="shared" si="6"/>
        <v>79.31</v>
      </c>
      <c r="K13" s="57">
        <f>SUM(H13:J13)</f>
        <v>3296.2625166666667</v>
      </c>
      <c r="L13" s="55">
        <f t="shared" si="1"/>
        <v>72.182760109289617</v>
      </c>
      <c r="M13" s="55">
        <f t="shared" si="2"/>
        <v>33.291092896174867</v>
      </c>
      <c r="N13" s="55">
        <f t="shared" si="8"/>
        <v>2.6003278688524589</v>
      </c>
      <c r="O13" s="56">
        <f t="shared" si="9"/>
        <v>108.07418087431695</v>
      </c>
    </row>
    <row r="14" spans="1:18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(100%+E$7)*[1]Tabelle1!$D$43</f>
        <v>29843.78</v>
      </c>
      <c r="E14" s="73">
        <f t="shared" si="3"/>
        <v>12184.54</v>
      </c>
      <c r="F14" s="54">
        <f>IF($F$9="A",Data!$N$6,IF($F$9="B",Data!$N$7,IF($F$9="C",Data!$N$8,IF($F$9="D",Data!$N$9,0))))</f>
        <v>951.72</v>
      </c>
      <c r="G14" s="57">
        <f t="shared" si="4"/>
        <v>42980.04</v>
      </c>
      <c r="H14" s="58">
        <f t="shared" si="0"/>
        <v>2486.9816666666666</v>
      </c>
      <c r="I14" s="58">
        <f t="shared" si="5"/>
        <v>1015.3783333333334</v>
      </c>
      <c r="J14" s="58">
        <f t="shared" si="6"/>
        <v>79.31</v>
      </c>
      <c r="K14" s="57">
        <f t="shared" si="7"/>
        <v>3581.67</v>
      </c>
      <c r="L14" s="55">
        <f t="shared" si="1"/>
        <v>81.5403825136612</v>
      </c>
      <c r="M14" s="55">
        <f t="shared" si="2"/>
        <v>33.291092896174867</v>
      </c>
      <c r="N14" s="55">
        <f t="shared" si="8"/>
        <v>2.6003278688524589</v>
      </c>
      <c r="O14" s="56">
        <f>SUM(L14:N14)</f>
        <v>117.43180327868852</v>
      </c>
    </row>
    <row r="15" spans="1:18" ht="14.1" customHeight="1" x14ac:dyDescent="0.2">
      <c r="A15" s="23">
        <v>0.03</v>
      </c>
      <c r="B15" s="11"/>
      <c r="C15" s="11">
        <v>1</v>
      </c>
      <c r="D15" s="59">
        <f>$D$14+$D$14*$A$15*C15</f>
        <v>30739.093399999998</v>
      </c>
      <c r="E15" s="59">
        <f t="shared" si="3"/>
        <v>12184.54</v>
      </c>
      <c r="F15" s="54">
        <f>IF($F$9="A",Data!$N$6,IF($F$9="B",Data!$N$7,IF($F$9="C",Data!$N$8,IF($F$9="D",Data!$N$9,0))))</f>
        <v>951.72</v>
      </c>
      <c r="G15" s="57">
        <f t="shared" si="4"/>
        <v>43875.3534</v>
      </c>
      <c r="H15" s="58">
        <f t="shared" si="0"/>
        <v>2561.5911166666665</v>
      </c>
      <c r="I15" s="58">
        <f t="shared" si="5"/>
        <v>1015.3783333333334</v>
      </c>
      <c r="J15" s="58">
        <f t="shared" si="6"/>
        <v>79.31</v>
      </c>
      <c r="K15" s="57">
        <f t="shared" si="7"/>
        <v>3656.27945</v>
      </c>
      <c r="L15" s="55">
        <f t="shared" si="1"/>
        <v>83.986593989071039</v>
      </c>
      <c r="M15" s="55">
        <f t="shared" si="2"/>
        <v>33.291092896174867</v>
      </c>
      <c r="N15" s="55">
        <f t="shared" si="8"/>
        <v>2.6003278688524589</v>
      </c>
      <c r="O15" s="56">
        <f>SUM(L15:N15)</f>
        <v>119.87801475409837</v>
      </c>
    </row>
    <row r="16" spans="1:18" ht="14.1" customHeight="1" x14ac:dyDescent="0.2">
      <c r="A16" s="11"/>
      <c r="B16" s="11"/>
      <c r="C16" s="11">
        <v>2</v>
      </c>
      <c r="D16" s="59">
        <f t="shared" ref="D16:D54" si="10">$D$14+$D$14*$A$15*C16</f>
        <v>31634.406799999997</v>
      </c>
      <c r="E16" s="59">
        <f t="shared" si="3"/>
        <v>12184.54</v>
      </c>
      <c r="F16" s="54">
        <f>IF($F$9="A",Data!$N$6,IF($F$9="B",Data!$N$7,IF($F$9="C",Data!$N$8,IF($F$9="D",Data!$N$9,0))))</f>
        <v>951.72</v>
      </c>
      <c r="G16" s="57">
        <f t="shared" si="4"/>
        <v>44770.666799999999</v>
      </c>
      <c r="H16" s="58">
        <f t="shared" si="0"/>
        <v>2636.2005666666664</v>
      </c>
      <c r="I16" s="58">
        <f t="shared" si="5"/>
        <v>1015.3783333333334</v>
      </c>
      <c r="J16" s="58">
        <f t="shared" si="6"/>
        <v>79.31</v>
      </c>
      <c r="K16" s="57">
        <f t="shared" si="7"/>
        <v>3730.8888999999999</v>
      </c>
      <c r="L16" s="55">
        <f t="shared" si="1"/>
        <v>86.432805464480865</v>
      </c>
      <c r="M16" s="55">
        <f t="shared" si="2"/>
        <v>33.291092896174867</v>
      </c>
      <c r="N16" s="55">
        <f t="shared" si="8"/>
        <v>2.6003278688524589</v>
      </c>
      <c r="O16" s="56">
        <f t="shared" si="9"/>
        <v>122.3242262295082</v>
      </c>
    </row>
    <row r="17" spans="1:15" ht="14.1" customHeight="1" x14ac:dyDescent="0.2">
      <c r="A17" s="11"/>
      <c r="B17" s="11"/>
      <c r="C17" s="11">
        <v>3</v>
      </c>
      <c r="D17" s="59">
        <f t="shared" si="10"/>
        <v>32529.7202</v>
      </c>
      <c r="E17" s="59">
        <f t="shared" si="3"/>
        <v>12184.54</v>
      </c>
      <c r="F17" s="54">
        <f>IF($F$9="A",Data!$N$6,IF($F$9="B",Data!$N$7,IF($F$9="C",Data!$N$8,IF($F$9="D",Data!$N$9,0))))</f>
        <v>951.72</v>
      </c>
      <c r="G17" s="57">
        <f t="shared" si="4"/>
        <v>45665.980200000005</v>
      </c>
      <c r="H17" s="58">
        <f t="shared" si="0"/>
        <v>2710.8100166666668</v>
      </c>
      <c r="I17" s="58">
        <f t="shared" si="5"/>
        <v>1015.3783333333334</v>
      </c>
      <c r="J17" s="58">
        <f t="shared" si="6"/>
        <v>79.31</v>
      </c>
      <c r="K17" s="57">
        <f t="shared" si="7"/>
        <v>3805.4983500000003</v>
      </c>
      <c r="L17" s="55">
        <f t="shared" si="1"/>
        <v>88.879016939890704</v>
      </c>
      <c r="M17" s="55">
        <f t="shared" si="2"/>
        <v>33.291092896174867</v>
      </c>
      <c r="N17" s="55">
        <f t="shared" si="8"/>
        <v>2.6003278688524589</v>
      </c>
      <c r="O17" s="56">
        <f t="shared" si="9"/>
        <v>124.77043770491802</v>
      </c>
    </row>
    <row r="18" spans="1:15" ht="14.1" customHeight="1" x14ac:dyDescent="0.2">
      <c r="A18" s="11"/>
      <c r="B18" s="11"/>
      <c r="C18" s="11">
        <v>4</v>
      </c>
      <c r="D18" s="59">
        <f t="shared" si="10"/>
        <v>33425.033599999995</v>
      </c>
      <c r="E18" s="59">
        <f t="shared" si="3"/>
        <v>12184.54</v>
      </c>
      <c r="F18" s="54">
        <f>IF($F$9="A",Data!$N$6,IF($F$9="B",Data!$N$7,IF($F$9="C",Data!$N$8,IF($F$9="D",Data!$N$9,0))))</f>
        <v>951.72</v>
      </c>
      <c r="G18" s="57">
        <f t="shared" si="4"/>
        <v>46561.293599999997</v>
      </c>
      <c r="H18" s="58">
        <f t="shared" si="0"/>
        <v>2785.4194666666663</v>
      </c>
      <c r="I18" s="58">
        <f t="shared" si="5"/>
        <v>1015.3783333333334</v>
      </c>
      <c r="J18" s="58">
        <f t="shared" si="6"/>
        <v>79.31</v>
      </c>
      <c r="K18" s="57">
        <f t="shared" si="7"/>
        <v>3880.1077999999998</v>
      </c>
      <c r="L18" s="55">
        <f t="shared" si="1"/>
        <v>91.325228415300529</v>
      </c>
      <c r="M18" s="55">
        <f t="shared" si="2"/>
        <v>33.291092896174867</v>
      </c>
      <c r="N18" s="55">
        <f t="shared" si="8"/>
        <v>2.6003278688524589</v>
      </c>
      <c r="O18" s="56">
        <f t="shared" si="9"/>
        <v>127.21664918032785</v>
      </c>
    </row>
    <row r="19" spans="1:15" ht="14.1" customHeight="1" x14ac:dyDescent="0.2">
      <c r="A19" s="11"/>
      <c r="B19" s="11"/>
      <c r="C19" s="11">
        <v>5</v>
      </c>
      <c r="D19" s="59">
        <f t="shared" si="10"/>
        <v>34320.346999999994</v>
      </c>
      <c r="E19" s="59">
        <f t="shared" si="3"/>
        <v>12184.54</v>
      </c>
      <c r="F19" s="54">
        <f>IF($F$9="A",Data!$N$6,IF($F$9="B",Data!$N$7,IF($F$9="C",Data!$N$8,IF($F$9="D",Data!$N$9,0))))</f>
        <v>951.72</v>
      </c>
      <c r="G19" s="57">
        <f t="shared" si="4"/>
        <v>47456.606999999996</v>
      </c>
      <c r="H19" s="58">
        <f t="shared" si="0"/>
        <v>2860.0289166666662</v>
      </c>
      <c r="I19" s="58">
        <f t="shared" si="5"/>
        <v>1015.3783333333334</v>
      </c>
      <c r="J19" s="58">
        <f t="shared" si="6"/>
        <v>79.31</v>
      </c>
      <c r="K19" s="57">
        <f t="shared" si="7"/>
        <v>3954.7172499999997</v>
      </c>
      <c r="L19" s="55">
        <f t="shared" si="1"/>
        <v>93.771439890710369</v>
      </c>
      <c r="M19" s="55">
        <f t="shared" si="2"/>
        <v>33.291092896174867</v>
      </c>
      <c r="N19" s="55">
        <f t="shared" si="8"/>
        <v>2.6003278688524589</v>
      </c>
      <c r="O19" s="56">
        <f>SUM(L19:N19)</f>
        <v>129.66286065573769</v>
      </c>
    </row>
    <row r="20" spans="1:15" ht="14.1" customHeight="1" x14ac:dyDescent="0.2">
      <c r="A20" s="11"/>
      <c r="B20" s="11"/>
      <c r="C20" s="11">
        <v>6</v>
      </c>
      <c r="D20" s="59">
        <f t="shared" si="10"/>
        <v>35215.660400000001</v>
      </c>
      <c r="E20" s="59">
        <f t="shared" si="3"/>
        <v>12184.54</v>
      </c>
      <c r="F20" s="54">
        <f>IF($F$9="A",Data!$N$6,IF($F$9="B",Data!$N$7,IF($F$9="C",Data!$N$8,IF($F$9="D",Data!$N$9,0))))</f>
        <v>951.72</v>
      </c>
      <c r="G20" s="57">
        <f t="shared" si="4"/>
        <v>48351.920400000003</v>
      </c>
      <c r="H20" s="58">
        <f t="shared" si="0"/>
        <v>2934.6383666666666</v>
      </c>
      <c r="I20" s="58">
        <f t="shared" si="5"/>
        <v>1015.3783333333334</v>
      </c>
      <c r="J20" s="58">
        <f t="shared" si="6"/>
        <v>79.31</v>
      </c>
      <c r="K20" s="57">
        <f t="shared" si="7"/>
        <v>4029.3267000000001</v>
      </c>
      <c r="L20" s="55">
        <f t="shared" si="1"/>
        <v>96.217651366120222</v>
      </c>
      <c r="M20" s="55">
        <f t="shared" si="2"/>
        <v>33.291092896174867</v>
      </c>
      <c r="N20" s="55">
        <f t="shared" si="8"/>
        <v>2.6003278688524589</v>
      </c>
      <c r="O20" s="56">
        <f t="shared" si="9"/>
        <v>132.10907213114754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36110.9738</v>
      </c>
      <c r="E21" s="59">
        <f t="shared" si="3"/>
        <v>12184.54</v>
      </c>
      <c r="F21" s="54">
        <f>IF($F$9="A",Data!$N$6,IF($F$9="B",Data!$N$7,IF($F$9="C",Data!$N$8,IF($F$9="D",Data!$N$9,0))))</f>
        <v>951.72</v>
      </c>
      <c r="G21" s="57">
        <f t="shared" si="4"/>
        <v>49247.233800000002</v>
      </c>
      <c r="H21" s="58">
        <f t="shared" si="0"/>
        <v>3009.2478166666665</v>
      </c>
      <c r="I21" s="58">
        <f t="shared" si="5"/>
        <v>1015.3783333333334</v>
      </c>
      <c r="J21" s="58">
        <f t="shared" si="6"/>
        <v>79.31</v>
      </c>
      <c r="K21" s="57">
        <f t="shared" si="7"/>
        <v>4103.9361500000005</v>
      </c>
      <c r="L21" s="55">
        <f t="shared" si="1"/>
        <v>98.663862841530047</v>
      </c>
      <c r="M21" s="55">
        <f t="shared" si="2"/>
        <v>33.291092896174867</v>
      </c>
      <c r="N21" s="55">
        <f t="shared" si="8"/>
        <v>2.6003278688524589</v>
      </c>
      <c r="O21" s="56">
        <f t="shared" si="9"/>
        <v>134.55528360655737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37006.287199999999</v>
      </c>
      <c r="E22" s="59">
        <f t="shared" si="3"/>
        <v>12184.54</v>
      </c>
      <c r="F22" s="54">
        <f>IF($F$9="A",Data!$N$6,IF($F$9="B",Data!$N$7,IF($F$9="C",Data!$N$8,IF($F$9="D",Data!$N$9,0))))</f>
        <v>951.72</v>
      </c>
      <c r="G22" s="57">
        <f t="shared" si="4"/>
        <v>50142.547200000001</v>
      </c>
      <c r="H22" s="58">
        <f t="shared" si="0"/>
        <v>3083.8572666666664</v>
      </c>
      <c r="I22" s="58">
        <f t="shared" si="5"/>
        <v>1015.3783333333334</v>
      </c>
      <c r="J22" s="58">
        <f t="shared" si="6"/>
        <v>79.31</v>
      </c>
      <c r="K22" s="57">
        <f t="shared" si="7"/>
        <v>4178.5456000000004</v>
      </c>
      <c r="L22" s="55">
        <f t="shared" si="1"/>
        <v>101.11007431693989</v>
      </c>
      <c r="M22" s="55">
        <f t="shared" si="2"/>
        <v>33.291092896174867</v>
      </c>
      <c r="N22" s="55">
        <f t="shared" si="8"/>
        <v>2.6003278688524589</v>
      </c>
      <c r="O22" s="56">
        <f t="shared" si="9"/>
        <v>137.00149508196719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37901.600599999998</v>
      </c>
      <c r="E23" s="59">
        <f t="shared" si="3"/>
        <v>12184.54</v>
      </c>
      <c r="F23" s="54">
        <f>IF($F$9="A",Data!$N$6,IF($F$9="B",Data!$N$7,IF($F$9="C",Data!$N$8,IF($F$9="D",Data!$N$9,0))))</f>
        <v>951.72</v>
      </c>
      <c r="G23" s="57">
        <f t="shared" si="4"/>
        <v>51037.8606</v>
      </c>
      <c r="H23" s="58">
        <f t="shared" si="0"/>
        <v>3158.4667166666663</v>
      </c>
      <c r="I23" s="58">
        <f t="shared" si="5"/>
        <v>1015.3783333333334</v>
      </c>
      <c r="J23" s="58">
        <f t="shared" si="6"/>
        <v>79.31</v>
      </c>
      <c r="K23" s="57">
        <f t="shared" si="7"/>
        <v>4253.1550500000003</v>
      </c>
      <c r="L23" s="55">
        <f t="shared" si="1"/>
        <v>103.55628579234973</v>
      </c>
      <c r="M23" s="55">
        <f t="shared" si="2"/>
        <v>33.291092896174867</v>
      </c>
      <c r="N23" s="55">
        <f t="shared" si="8"/>
        <v>2.6003278688524589</v>
      </c>
      <c r="O23" s="56">
        <f t="shared" si="9"/>
        <v>139.44770655737705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38796.913999999997</v>
      </c>
      <c r="E24" s="59">
        <f t="shared" si="3"/>
        <v>12184.54</v>
      </c>
      <c r="F24" s="54">
        <f>IF($F$9="A",Data!$N$6,IF($F$9="B",Data!$N$7,IF($F$9="C",Data!$N$8,IF($F$9="D",Data!$N$9,0))))</f>
        <v>951.72</v>
      </c>
      <c r="G24" s="57">
        <f t="shared" si="4"/>
        <v>51933.173999999999</v>
      </c>
      <c r="H24" s="58">
        <f t="shared" si="0"/>
        <v>3233.0761666666663</v>
      </c>
      <c r="I24" s="58">
        <f t="shared" si="5"/>
        <v>1015.3783333333334</v>
      </c>
      <c r="J24" s="58">
        <f t="shared" si="6"/>
        <v>79.31</v>
      </c>
      <c r="K24" s="57">
        <f t="shared" si="7"/>
        <v>4327.7645000000002</v>
      </c>
      <c r="L24" s="55">
        <f t="shared" si="1"/>
        <v>106.00249726775955</v>
      </c>
      <c r="M24" s="55">
        <f t="shared" si="2"/>
        <v>33.291092896174867</v>
      </c>
      <c r="N24" s="55">
        <f t="shared" si="8"/>
        <v>2.6003278688524589</v>
      </c>
      <c r="O24" s="56">
        <f t="shared" si="9"/>
        <v>141.89391803278687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39692.227399999996</v>
      </c>
      <c r="E25" s="59">
        <f t="shared" si="3"/>
        <v>12184.54</v>
      </c>
      <c r="F25" s="54">
        <f>IF($F$9="A",Data!$N$6,IF($F$9="B",Data!$N$7,IF($F$9="C",Data!$N$8,IF($F$9="D",Data!$N$9,0))))</f>
        <v>951.72</v>
      </c>
      <c r="G25" s="57">
        <f t="shared" si="4"/>
        <v>52828.487399999998</v>
      </c>
      <c r="H25" s="58">
        <f t="shared" si="0"/>
        <v>3307.6856166666662</v>
      </c>
      <c r="I25" s="58">
        <f t="shared" si="5"/>
        <v>1015.3783333333334</v>
      </c>
      <c r="J25" s="58">
        <f t="shared" si="6"/>
        <v>79.31</v>
      </c>
      <c r="K25" s="57">
        <f t="shared" si="7"/>
        <v>4402.3739500000001</v>
      </c>
      <c r="L25" s="55">
        <f t="shared" si="1"/>
        <v>108.44870874316939</v>
      </c>
      <c r="M25" s="55">
        <f t="shared" si="2"/>
        <v>33.291092896174867</v>
      </c>
      <c r="N25" s="55">
        <f t="shared" si="8"/>
        <v>2.6003278688524589</v>
      </c>
      <c r="O25" s="56">
        <f t="shared" si="9"/>
        <v>144.3401295081967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40587.540799999995</v>
      </c>
      <c r="E26" s="59">
        <f t="shared" si="3"/>
        <v>12184.54</v>
      </c>
      <c r="F26" s="54">
        <f>IF($F$9="A",Data!$N$6,IF($F$9="B",Data!$N$7,IF($F$9="C",Data!$N$8,IF($F$9="D",Data!$N$9,0))))</f>
        <v>951.72</v>
      </c>
      <c r="G26" s="57">
        <f t="shared" si="4"/>
        <v>53723.800799999997</v>
      </c>
      <c r="H26" s="58">
        <f t="shared" si="0"/>
        <v>3382.2950666666661</v>
      </c>
      <c r="I26" s="58">
        <f t="shared" si="5"/>
        <v>1015.3783333333334</v>
      </c>
      <c r="J26" s="58">
        <f t="shared" si="6"/>
        <v>79.31</v>
      </c>
      <c r="K26" s="57">
        <f t="shared" si="7"/>
        <v>4476.9834000000001</v>
      </c>
      <c r="L26" s="55">
        <f t="shared" si="1"/>
        <v>110.89492021857922</v>
      </c>
      <c r="M26" s="55">
        <f t="shared" si="2"/>
        <v>33.291092896174867</v>
      </c>
      <c r="N26" s="55">
        <f t="shared" si="8"/>
        <v>2.6003278688524589</v>
      </c>
      <c r="O26" s="56">
        <f t="shared" si="9"/>
        <v>146.78634098360652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41482.854200000002</v>
      </c>
      <c r="E27" s="59">
        <f t="shared" si="3"/>
        <v>12184.54</v>
      </c>
      <c r="F27" s="54">
        <f>IF($F$9="A",Data!$N$6,IF($F$9="B",Data!$N$7,IF($F$9="C",Data!$N$8,IF($F$9="D",Data!$N$9,0))))</f>
        <v>951.72</v>
      </c>
      <c r="G27" s="57">
        <f t="shared" si="4"/>
        <v>54619.114200000004</v>
      </c>
      <c r="H27" s="58">
        <f t="shared" si="0"/>
        <v>3456.904516666667</v>
      </c>
      <c r="I27" s="58">
        <f t="shared" si="5"/>
        <v>1015.3783333333334</v>
      </c>
      <c r="J27" s="58">
        <f t="shared" si="6"/>
        <v>79.31</v>
      </c>
      <c r="K27" s="57">
        <f t="shared" si="7"/>
        <v>4551.5928500000009</v>
      </c>
      <c r="L27" s="55">
        <f t="shared" si="1"/>
        <v>113.34113169398907</v>
      </c>
      <c r="M27" s="55">
        <f t="shared" si="2"/>
        <v>33.291092896174867</v>
      </c>
      <c r="N27" s="55">
        <f t="shared" si="8"/>
        <v>2.6003278688524589</v>
      </c>
      <c r="O27" s="56">
        <f t="shared" si="9"/>
        <v>149.23255245901638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42378.167600000001</v>
      </c>
      <c r="E28" s="59">
        <f t="shared" si="3"/>
        <v>12184.54</v>
      </c>
      <c r="F28" s="54">
        <f>IF($F$9="A",Data!$N$6,IF($F$9="B",Data!$N$7,IF($F$9="C",Data!$N$8,IF($F$9="D",Data!$N$9,0))))</f>
        <v>951.72</v>
      </c>
      <c r="G28" s="57">
        <f t="shared" si="4"/>
        <v>55514.427600000003</v>
      </c>
      <c r="H28" s="58">
        <f t="shared" si="0"/>
        <v>3531.5139666666669</v>
      </c>
      <c r="I28" s="58">
        <f t="shared" si="5"/>
        <v>1015.3783333333334</v>
      </c>
      <c r="J28" s="58">
        <f t="shared" si="6"/>
        <v>79.31</v>
      </c>
      <c r="K28" s="57">
        <f t="shared" si="7"/>
        <v>4626.2023000000008</v>
      </c>
      <c r="L28" s="55">
        <f t="shared" si="1"/>
        <v>115.78734316939891</v>
      </c>
      <c r="M28" s="55">
        <f t="shared" si="2"/>
        <v>33.291092896174867</v>
      </c>
      <c r="N28" s="55">
        <f t="shared" si="8"/>
        <v>2.6003278688524589</v>
      </c>
      <c r="O28" s="56">
        <f t="shared" si="9"/>
        <v>151.67876393442623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43273.481</v>
      </c>
      <c r="E29" s="59">
        <f t="shared" si="3"/>
        <v>12184.54</v>
      </c>
      <c r="F29" s="54">
        <f>IF($F$9="A",Data!$N$6,IF($F$9="B",Data!$N$7,IF($F$9="C",Data!$N$8,IF($F$9="D",Data!$N$9,0))))</f>
        <v>951.72</v>
      </c>
      <c r="G29" s="57">
        <f t="shared" si="4"/>
        <v>56409.741000000002</v>
      </c>
      <c r="H29" s="58">
        <f t="shared" si="0"/>
        <v>3606.1234166666668</v>
      </c>
      <c r="I29" s="58">
        <f t="shared" si="5"/>
        <v>1015.3783333333334</v>
      </c>
      <c r="J29" s="58">
        <f t="shared" si="6"/>
        <v>79.31</v>
      </c>
      <c r="K29" s="57">
        <f t="shared" si="7"/>
        <v>4700.8117500000008</v>
      </c>
      <c r="L29" s="55">
        <f t="shared" si="1"/>
        <v>118.23355464480875</v>
      </c>
      <c r="M29" s="55">
        <f t="shared" si="2"/>
        <v>33.291092896174867</v>
      </c>
      <c r="N29" s="55">
        <f t="shared" si="8"/>
        <v>2.6003278688524589</v>
      </c>
      <c r="O29" s="56">
        <f t="shared" si="9"/>
        <v>154.12497540983605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44168.794399999999</v>
      </c>
      <c r="E30" s="59">
        <f t="shared" si="3"/>
        <v>12184.54</v>
      </c>
      <c r="F30" s="54">
        <f>IF($F$9="A",Data!$N$6,IF($F$9="B",Data!$N$7,IF($F$9="C",Data!$N$8,IF($F$9="D",Data!$N$9,0))))</f>
        <v>951.72</v>
      </c>
      <c r="G30" s="57">
        <f t="shared" si="4"/>
        <v>57305.054400000001</v>
      </c>
      <c r="H30" s="58">
        <f t="shared" si="0"/>
        <v>3680.7328666666667</v>
      </c>
      <c r="I30" s="58">
        <f t="shared" si="5"/>
        <v>1015.3783333333334</v>
      </c>
      <c r="J30" s="58">
        <f t="shared" si="6"/>
        <v>79.31</v>
      </c>
      <c r="K30" s="57">
        <f t="shared" si="7"/>
        <v>4775.4212000000007</v>
      </c>
      <c r="L30" s="55">
        <f t="shared" si="1"/>
        <v>120.67976612021857</v>
      </c>
      <c r="M30" s="55">
        <f t="shared" si="2"/>
        <v>33.291092896174867</v>
      </c>
      <c r="N30" s="55">
        <f t="shared" si="8"/>
        <v>2.6003278688524589</v>
      </c>
      <c r="O30" s="56">
        <f t="shared" si="9"/>
        <v>156.57118688524588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45064.107799999998</v>
      </c>
      <c r="E31" s="59">
        <f t="shared" si="3"/>
        <v>12184.54</v>
      </c>
      <c r="F31" s="54">
        <f>IF($F$9="A",Data!$N$6,IF($F$9="B",Data!$N$7,IF($F$9="C",Data!$N$8,IF($F$9="D",Data!$N$9,0))))</f>
        <v>951.72</v>
      </c>
      <c r="G31" s="57">
        <f t="shared" si="4"/>
        <v>58200.3678</v>
      </c>
      <c r="H31" s="58">
        <f t="shared" si="0"/>
        <v>3755.3423166666666</v>
      </c>
      <c r="I31" s="58">
        <f t="shared" si="5"/>
        <v>1015.3783333333334</v>
      </c>
      <c r="J31" s="58">
        <f t="shared" si="6"/>
        <v>79.31</v>
      </c>
      <c r="K31" s="57">
        <f t="shared" si="7"/>
        <v>4850.0306500000006</v>
      </c>
      <c r="L31" s="55">
        <f t="shared" si="1"/>
        <v>123.12597759562841</v>
      </c>
      <c r="M31" s="55">
        <f t="shared" si="2"/>
        <v>33.291092896174867</v>
      </c>
      <c r="N31" s="55">
        <f t="shared" si="8"/>
        <v>2.6003278688524589</v>
      </c>
      <c r="O31" s="56">
        <f t="shared" si="9"/>
        <v>159.01739836065573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45959.421199999997</v>
      </c>
      <c r="E32" s="59">
        <f t="shared" si="3"/>
        <v>12184.54</v>
      </c>
      <c r="F32" s="54">
        <f>IF($F$9="A",Data!$N$6,IF($F$9="B",Data!$N$7,IF($F$9="C",Data!$N$8,IF($F$9="D",Data!$N$9,0))))</f>
        <v>951.72</v>
      </c>
      <c r="G32" s="57">
        <f t="shared" si="4"/>
        <v>59095.681199999999</v>
      </c>
      <c r="H32" s="58">
        <f t="shared" si="0"/>
        <v>3829.9517666666666</v>
      </c>
      <c r="I32" s="58">
        <f t="shared" si="5"/>
        <v>1015.3783333333334</v>
      </c>
      <c r="J32" s="58">
        <f t="shared" si="6"/>
        <v>79.31</v>
      </c>
      <c r="K32" s="57">
        <f t="shared" si="7"/>
        <v>4924.6401000000005</v>
      </c>
      <c r="L32" s="55">
        <f t="shared" si="1"/>
        <v>125.57218907103824</v>
      </c>
      <c r="M32" s="55">
        <f t="shared" si="2"/>
        <v>33.291092896174867</v>
      </c>
      <c r="N32" s="55">
        <f t="shared" si="8"/>
        <v>2.6003278688524589</v>
      </c>
      <c r="O32" s="56">
        <f t="shared" si="9"/>
        <v>161.46360983606556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46854.734599999996</v>
      </c>
      <c r="E33" s="59">
        <f t="shared" si="3"/>
        <v>12184.54</v>
      </c>
      <c r="F33" s="54">
        <f>IF($F$9="A",Data!$N$6,IF($F$9="B",Data!$N$7,IF($F$9="C",Data!$N$8,IF($F$9="D",Data!$N$9,0))))</f>
        <v>951.72</v>
      </c>
      <c r="G33" s="57">
        <f t="shared" si="4"/>
        <v>59990.994599999998</v>
      </c>
      <c r="H33" s="58">
        <f t="shared" si="0"/>
        <v>3904.5612166666665</v>
      </c>
      <c r="I33" s="58">
        <f t="shared" si="5"/>
        <v>1015.3783333333334</v>
      </c>
      <c r="J33" s="58">
        <f t="shared" si="6"/>
        <v>79.31</v>
      </c>
      <c r="K33" s="57">
        <f t="shared" si="7"/>
        <v>4999.2495500000005</v>
      </c>
      <c r="L33" s="55">
        <f t="shared" si="1"/>
        <v>128.01840054644808</v>
      </c>
      <c r="M33" s="55">
        <f t="shared" si="2"/>
        <v>33.291092896174867</v>
      </c>
      <c r="N33" s="55">
        <f t="shared" si="8"/>
        <v>2.6003278688524589</v>
      </c>
      <c r="O33" s="56">
        <f t="shared" si="9"/>
        <v>163.90982131147538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47750.047999999995</v>
      </c>
      <c r="E34" s="59">
        <f t="shared" si="3"/>
        <v>12184.54</v>
      </c>
      <c r="F34" s="54">
        <f>IF($F$9="A",Data!$N$6,IF($F$9="B",Data!$N$7,IF($F$9="C",Data!$N$8,IF($F$9="D",Data!$N$9,0))))</f>
        <v>951.72</v>
      </c>
      <c r="G34" s="57">
        <f t="shared" si="4"/>
        <v>60886.307999999997</v>
      </c>
      <c r="H34" s="58">
        <f t="shared" si="0"/>
        <v>3979.1706666666664</v>
      </c>
      <c r="I34" s="58">
        <f t="shared" si="5"/>
        <v>1015.3783333333334</v>
      </c>
      <c r="J34" s="58">
        <f t="shared" si="6"/>
        <v>79.31</v>
      </c>
      <c r="K34" s="57">
        <f t="shared" si="7"/>
        <v>5073.8590000000004</v>
      </c>
      <c r="L34" s="55">
        <f t="shared" si="1"/>
        <v>130.4646120218579</v>
      </c>
      <c r="M34" s="55">
        <f t="shared" si="2"/>
        <v>33.291092896174867</v>
      </c>
      <c r="N34" s="55">
        <f t="shared" si="8"/>
        <v>2.6003278688524589</v>
      </c>
      <c r="O34" s="56">
        <f t="shared" si="9"/>
        <v>166.35603278688521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48645.361399999994</v>
      </c>
      <c r="E35" s="59">
        <f t="shared" si="3"/>
        <v>12184.54</v>
      </c>
      <c r="F35" s="54">
        <f>IF($F$9="A",Data!$N$6,IF($F$9="B",Data!$N$7,IF($F$9="C",Data!$N$8,IF($F$9="D",Data!$N$9,0))))</f>
        <v>951.72</v>
      </c>
      <c r="G35" s="57">
        <f t="shared" si="4"/>
        <v>61781.621399999996</v>
      </c>
      <c r="H35" s="58">
        <f t="shared" si="0"/>
        <v>4053.7801166666663</v>
      </c>
      <c r="I35" s="58">
        <f t="shared" si="5"/>
        <v>1015.3783333333334</v>
      </c>
      <c r="J35" s="58">
        <f t="shared" si="6"/>
        <v>79.31</v>
      </c>
      <c r="K35" s="57">
        <f t="shared" si="7"/>
        <v>5148.4684500000003</v>
      </c>
      <c r="L35" s="55">
        <f t="shared" si="1"/>
        <v>132.91082349726776</v>
      </c>
      <c r="M35" s="55">
        <f t="shared" si="2"/>
        <v>33.291092896174867</v>
      </c>
      <c r="N35" s="55">
        <f t="shared" si="8"/>
        <v>2.6003278688524589</v>
      </c>
      <c r="O35" s="56">
        <f t="shared" si="9"/>
        <v>168.80224426229506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49540.674799999993</v>
      </c>
      <c r="E36" s="59">
        <f t="shared" si="3"/>
        <v>12184.54</v>
      </c>
      <c r="F36" s="54">
        <f>IF($F$9="A",Data!$N$6,IF($F$9="B",Data!$N$7,IF($F$9="C",Data!$N$8,IF($F$9="D",Data!$N$9,0))))</f>
        <v>951.72</v>
      </c>
      <c r="G36" s="57">
        <f t="shared" si="4"/>
        <v>62676.934799999995</v>
      </c>
      <c r="H36" s="58">
        <f t="shared" si="0"/>
        <v>4128.3895666666658</v>
      </c>
      <c r="I36" s="58">
        <f t="shared" si="5"/>
        <v>1015.3783333333334</v>
      </c>
      <c r="J36" s="58">
        <f t="shared" si="6"/>
        <v>79.31</v>
      </c>
      <c r="K36" s="57">
        <f t="shared" si="7"/>
        <v>5223.0778999999993</v>
      </c>
      <c r="L36" s="55">
        <f t="shared" si="1"/>
        <v>135.35703497267758</v>
      </c>
      <c r="M36" s="55">
        <f t="shared" si="2"/>
        <v>33.291092896174867</v>
      </c>
      <c r="N36" s="55">
        <f t="shared" si="8"/>
        <v>2.6003278688524589</v>
      </c>
      <c r="O36" s="56">
        <f t="shared" si="9"/>
        <v>171.24845573770489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50435.988199999993</v>
      </c>
      <c r="E37" s="59">
        <f t="shared" si="3"/>
        <v>12184.54</v>
      </c>
      <c r="F37" s="54">
        <f>IF($F$9="A",Data!$N$6,IF($F$9="B",Data!$N$7,IF($F$9="C",Data!$N$8,IF($F$9="D",Data!$N$9,0))))</f>
        <v>951.72</v>
      </c>
      <c r="G37" s="57">
        <f t="shared" si="4"/>
        <v>63572.248199999995</v>
      </c>
      <c r="H37" s="58">
        <f t="shared" si="0"/>
        <v>4202.9990166666657</v>
      </c>
      <c r="I37" s="58">
        <f t="shared" si="5"/>
        <v>1015.3783333333334</v>
      </c>
      <c r="J37" s="58">
        <f t="shared" si="6"/>
        <v>79.31</v>
      </c>
      <c r="K37" s="57">
        <f t="shared" si="7"/>
        <v>5297.6873499999992</v>
      </c>
      <c r="L37" s="55">
        <f t="shared" si="1"/>
        <v>137.80324644808741</v>
      </c>
      <c r="M37" s="55">
        <f t="shared" si="2"/>
        <v>33.291092896174867</v>
      </c>
      <c r="N37" s="55">
        <f t="shared" si="8"/>
        <v>2.6003278688524589</v>
      </c>
      <c r="O37" s="56">
        <f t="shared" si="9"/>
        <v>173.69466721311471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51331.301599999992</v>
      </c>
      <c r="E38" s="59">
        <f t="shared" si="3"/>
        <v>12184.54</v>
      </c>
      <c r="F38" s="54">
        <f>IF($F$9="A",Data!$N$6,IF($F$9="B",Data!$N$7,IF($F$9="C",Data!$N$8,IF($F$9="D",Data!$N$9,0))))</f>
        <v>951.72</v>
      </c>
      <c r="G38" s="57">
        <f t="shared" si="4"/>
        <v>64467.561599999994</v>
      </c>
      <c r="H38" s="58">
        <f t="shared" si="0"/>
        <v>4277.6084666666657</v>
      </c>
      <c r="I38" s="58">
        <f t="shared" si="5"/>
        <v>1015.3783333333334</v>
      </c>
      <c r="J38" s="58">
        <f t="shared" si="6"/>
        <v>79.31</v>
      </c>
      <c r="K38" s="57">
        <f t="shared" si="7"/>
        <v>5372.2967999999992</v>
      </c>
      <c r="L38" s="55">
        <f t="shared" si="1"/>
        <v>140.24945792349723</v>
      </c>
      <c r="M38" s="55">
        <f t="shared" si="2"/>
        <v>33.291092896174867</v>
      </c>
      <c r="N38" s="55">
        <f t="shared" si="8"/>
        <v>2.6003278688524589</v>
      </c>
      <c r="O38" s="56">
        <f t="shared" si="9"/>
        <v>176.14087868852454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52226.614999999991</v>
      </c>
      <c r="E39" s="59">
        <f t="shared" si="3"/>
        <v>12184.54</v>
      </c>
      <c r="F39" s="54">
        <f>IF($F$9="A",Data!$N$6,IF($F$9="B",Data!$N$7,IF($F$9="C",Data!$N$8,IF($F$9="D",Data!$N$9,0))))</f>
        <v>951.72</v>
      </c>
      <c r="G39" s="57">
        <f t="shared" si="4"/>
        <v>65362.874999999993</v>
      </c>
      <c r="H39" s="58">
        <f t="shared" si="0"/>
        <v>4352.2179166666656</v>
      </c>
      <c r="I39" s="58">
        <f t="shared" si="5"/>
        <v>1015.3783333333334</v>
      </c>
      <c r="J39" s="58">
        <f t="shared" si="6"/>
        <v>79.31</v>
      </c>
      <c r="K39" s="57">
        <f t="shared" si="7"/>
        <v>5446.9062499999991</v>
      </c>
      <c r="L39" s="55">
        <f t="shared" si="1"/>
        <v>142.69566939890709</v>
      </c>
      <c r="M39" s="55">
        <f t="shared" si="2"/>
        <v>33.291092896174867</v>
      </c>
      <c r="N39" s="55">
        <f t="shared" si="8"/>
        <v>2.6003278688524589</v>
      </c>
      <c r="O39" s="56">
        <f t="shared" si="9"/>
        <v>178.58709016393439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53121.928399999997</v>
      </c>
      <c r="E40" s="59">
        <f t="shared" si="3"/>
        <v>12184.54</v>
      </c>
      <c r="F40" s="54">
        <f>IF($F$9="A",Data!$N$6,IF($F$9="B",Data!$N$7,IF($F$9="C",Data!$N$8,IF($F$9="D",Data!$N$9,0))))</f>
        <v>951.72</v>
      </c>
      <c r="G40" s="57">
        <f t="shared" si="4"/>
        <v>66258.188399999999</v>
      </c>
      <c r="H40" s="58">
        <f t="shared" si="0"/>
        <v>4426.8273666666664</v>
      </c>
      <c r="I40" s="58">
        <f t="shared" si="5"/>
        <v>1015.3783333333334</v>
      </c>
      <c r="J40" s="58">
        <f t="shared" si="6"/>
        <v>79.31</v>
      </c>
      <c r="K40" s="57">
        <f t="shared" si="7"/>
        <v>5521.5156999999999</v>
      </c>
      <c r="L40" s="55">
        <f t="shared" si="1"/>
        <v>145.14188087431694</v>
      </c>
      <c r="M40" s="55">
        <f t="shared" si="2"/>
        <v>33.291092896174867</v>
      </c>
      <c r="N40" s="55">
        <f t="shared" si="8"/>
        <v>2.6003278688524589</v>
      </c>
      <c r="O40" s="56">
        <f t="shared" si="9"/>
        <v>181.03330163934424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54017.241799999996</v>
      </c>
      <c r="E41" s="59">
        <f t="shared" si="3"/>
        <v>12184.54</v>
      </c>
      <c r="F41" s="54">
        <f>IF($F$9="A",Data!$N$6,IF($F$9="B",Data!$N$7,IF($F$9="C",Data!$N$8,IF($F$9="D",Data!$N$9,0))))</f>
        <v>951.72</v>
      </c>
      <c r="G41" s="57">
        <f t="shared" si="4"/>
        <v>67153.501799999998</v>
      </c>
      <c r="H41" s="58">
        <f t="shared" si="0"/>
        <v>4501.4368166666663</v>
      </c>
      <c r="I41" s="58">
        <f t="shared" si="5"/>
        <v>1015.3783333333334</v>
      </c>
      <c r="J41" s="58">
        <f t="shared" si="6"/>
        <v>79.31</v>
      </c>
      <c r="K41" s="57">
        <f t="shared" si="7"/>
        <v>5596.1251499999998</v>
      </c>
      <c r="L41" s="55">
        <f t="shared" si="1"/>
        <v>147.58809234972676</v>
      </c>
      <c r="M41" s="55">
        <f t="shared" si="2"/>
        <v>33.291092896174867</v>
      </c>
      <c r="N41" s="55">
        <f t="shared" si="8"/>
        <v>2.6003278688524589</v>
      </c>
      <c r="O41" s="56">
        <f t="shared" si="9"/>
        <v>183.47951311475407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54912.555199999995</v>
      </c>
      <c r="E42" s="59">
        <f t="shared" si="3"/>
        <v>12184.54</v>
      </c>
      <c r="F42" s="54">
        <f>IF($F$9="A",Data!$N$6,IF($F$9="B",Data!$N$7,IF($F$9="C",Data!$N$8,IF($F$9="D",Data!$N$9,0))))</f>
        <v>951.72</v>
      </c>
      <c r="G42" s="57">
        <f t="shared" si="4"/>
        <v>68048.815199999997</v>
      </c>
      <c r="H42" s="58">
        <f t="shared" si="0"/>
        <v>4576.0462666666663</v>
      </c>
      <c r="I42" s="58">
        <f t="shared" si="5"/>
        <v>1015.3783333333334</v>
      </c>
      <c r="J42" s="58">
        <f t="shared" si="6"/>
        <v>79.31</v>
      </c>
      <c r="K42" s="57">
        <f t="shared" si="7"/>
        <v>5670.7345999999998</v>
      </c>
      <c r="L42" s="55">
        <f t="shared" si="1"/>
        <v>150.03430382513659</v>
      </c>
      <c r="M42" s="55">
        <f t="shared" si="2"/>
        <v>33.291092896174867</v>
      </c>
      <c r="N42" s="55">
        <f t="shared" si="8"/>
        <v>2.6003278688524589</v>
      </c>
      <c r="O42" s="56">
        <f t="shared" si="9"/>
        <v>185.9257245901639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55807.868599999994</v>
      </c>
      <c r="E43" s="59">
        <f t="shared" si="3"/>
        <v>12184.54</v>
      </c>
      <c r="F43" s="54">
        <f>IF($F$9="A",Data!$N$6,IF($F$9="B",Data!$N$7,IF($F$9="C",Data!$N$8,IF($F$9="D",Data!$N$9,0))))</f>
        <v>951.72</v>
      </c>
      <c r="G43" s="57">
        <f t="shared" si="4"/>
        <v>68944.128599999996</v>
      </c>
      <c r="H43" s="58">
        <f t="shared" si="0"/>
        <v>4650.6557166666662</v>
      </c>
      <c r="I43" s="58">
        <f t="shared" si="5"/>
        <v>1015.3783333333334</v>
      </c>
      <c r="J43" s="58">
        <f t="shared" si="6"/>
        <v>79.31</v>
      </c>
      <c r="K43" s="57">
        <f t="shared" si="7"/>
        <v>5745.3440499999997</v>
      </c>
      <c r="L43" s="55">
        <f t="shared" si="1"/>
        <v>152.48051530054644</v>
      </c>
      <c r="M43" s="55">
        <f t="shared" si="2"/>
        <v>33.291092896174867</v>
      </c>
      <c r="N43" s="55">
        <f t="shared" si="8"/>
        <v>2.6003278688524589</v>
      </c>
      <c r="O43" s="56">
        <f t="shared" si="9"/>
        <v>188.37193606557375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56703.182000000001</v>
      </c>
      <c r="E44" s="59">
        <f t="shared" si="3"/>
        <v>12184.54</v>
      </c>
      <c r="F44" s="54">
        <f>IF($F$9="A",Data!$N$6,IF($F$9="B",Data!$N$7,IF($F$9="C",Data!$N$8,IF($F$9="D",Data!$N$9,0))))</f>
        <v>951.72</v>
      </c>
      <c r="G44" s="57">
        <f t="shared" si="4"/>
        <v>69839.44200000001</v>
      </c>
      <c r="H44" s="58">
        <f t="shared" si="0"/>
        <v>4725.265166666667</v>
      </c>
      <c r="I44" s="58">
        <f t="shared" si="5"/>
        <v>1015.3783333333334</v>
      </c>
      <c r="J44" s="58">
        <f t="shared" si="6"/>
        <v>79.31</v>
      </c>
      <c r="K44" s="57">
        <f t="shared" si="7"/>
        <v>5819.9535000000005</v>
      </c>
      <c r="L44" s="55">
        <f t="shared" si="1"/>
        <v>154.9267267759563</v>
      </c>
      <c r="M44" s="55">
        <f t="shared" si="2"/>
        <v>33.291092896174867</v>
      </c>
      <c r="N44" s="55">
        <f t="shared" si="8"/>
        <v>2.6003278688524589</v>
      </c>
      <c r="O44" s="56">
        <f t="shared" si="9"/>
        <v>190.8181475409836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57598.4954</v>
      </c>
      <c r="E45" s="59">
        <f t="shared" si="3"/>
        <v>12184.54</v>
      </c>
      <c r="F45" s="54">
        <f>IF($F$9="A",Data!$N$6,IF($F$9="B",Data!$N$7,IF($F$9="C",Data!$N$8,IF($F$9="D",Data!$N$9,0))))</f>
        <v>951.72</v>
      </c>
      <c r="G45" s="57">
        <f t="shared" si="4"/>
        <v>70734.755399999995</v>
      </c>
      <c r="H45" s="58">
        <f t="shared" si="0"/>
        <v>4799.874616666667</v>
      </c>
      <c r="I45" s="58">
        <f t="shared" si="5"/>
        <v>1015.3783333333334</v>
      </c>
      <c r="J45" s="58">
        <f t="shared" si="6"/>
        <v>79.31</v>
      </c>
      <c r="K45" s="57">
        <f t="shared" si="7"/>
        <v>5894.5629500000005</v>
      </c>
      <c r="L45" s="55">
        <f t="shared" si="1"/>
        <v>157.37293825136612</v>
      </c>
      <c r="M45" s="55">
        <f t="shared" si="2"/>
        <v>33.291092896174867</v>
      </c>
      <c r="N45" s="55">
        <f t="shared" si="8"/>
        <v>2.6003278688524589</v>
      </c>
      <c r="O45" s="56">
        <f t="shared" si="9"/>
        <v>193.26435901639343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58493.808799999999</v>
      </c>
      <c r="E46" s="59">
        <f t="shared" si="3"/>
        <v>12184.54</v>
      </c>
      <c r="F46" s="54">
        <f>IF($F$9="A",Data!$N$6,IF($F$9="B",Data!$N$7,IF($F$9="C",Data!$N$8,IF($F$9="D",Data!$N$9,0))))</f>
        <v>951.72</v>
      </c>
      <c r="G46" s="57">
        <f t="shared" si="4"/>
        <v>71630.068800000008</v>
      </c>
      <c r="H46" s="58">
        <f t="shared" si="0"/>
        <v>4874.4840666666669</v>
      </c>
      <c r="I46" s="58">
        <f t="shared" si="5"/>
        <v>1015.3783333333334</v>
      </c>
      <c r="J46" s="58">
        <f t="shared" si="6"/>
        <v>79.31</v>
      </c>
      <c r="K46" s="57">
        <f t="shared" si="7"/>
        <v>5969.1724000000004</v>
      </c>
      <c r="L46" s="55">
        <f t="shared" si="1"/>
        <v>159.81914972677595</v>
      </c>
      <c r="M46" s="55">
        <f t="shared" si="2"/>
        <v>33.291092896174867</v>
      </c>
      <c r="N46" s="55">
        <f t="shared" si="8"/>
        <v>2.6003278688524589</v>
      </c>
      <c r="O46" s="56">
        <f t="shared" si="9"/>
        <v>195.71057049180325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59389.122199999998</v>
      </c>
      <c r="E47" s="59">
        <f t="shared" si="3"/>
        <v>12184.54</v>
      </c>
      <c r="F47" s="54">
        <f>IF($F$9="A",Data!$N$6,IF($F$9="B",Data!$N$7,IF($F$9="C",Data!$N$8,IF($F$9="D",Data!$N$9,0))))</f>
        <v>951.72</v>
      </c>
      <c r="G47" s="57">
        <f t="shared" si="4"/>
        <v>72525.382199999993</v>
      </c>
      <c r="H47" s="58">
        <f t="shared" si="0"/>
        <v>4949.0935166666668</v>
      </c>
      <c r="I47" s="58">
        <f t="shared" si="5"/>
        <v>1015.3783333333334</v>
      </c>
      <c r="J47" s="58">
        <f t="shared" si="6"/>
        <v>79.31</v>
      </c>
      <c r="K47" s="57">
        <f t="shared" si="7"/>
        <v>6043.7818500000003</v>
      </c>
      <c r="L47" s="55">
        <f t="shared" si="1"/>
        <v>162.2653612021858</v>
      </c>
      <c r="M47" s="55">
        <f t="shared" si="2"/>
        <v>33.291092896174867</v>
      </c>
      <c r="N47" s="55">
        <f t="shared" si="8"/>
        <v>2.6003278688524589</v>
      </c>
      <c r="O47" s="56">
        <f t="shared" si="9"/>
        <v>198.15678196721311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60284.435599999997</v>
      </c>
      <c r="E48" s="59">
        <f t="shared" si="3"/>
        <v>12184.54</v>
      </c>
      <c r="F48" s="54">
        <f>IF($F$9="A",Data!$N$6,IF($F$9="B",Data!$N$7,IF($F$9="C",Data!$N$8,IF($F$9="D",Data!$N$9,0))))</f>
        <v>951.72</v>
      </c>
      <c r="G48" s="57">
        <f t="shared" si="4"/>
        <v>73420.695600000006</v>
      </c>
      <c r="H48" s="58">
        <f t="shared" si="0"/>
        <v>5023.7029666666667</v>
      </c>
      <c r="I48" s="58">
        <f t="shared" si="5"/>
        <v>1015.3783333333334</v>
      </c>
      <c r="J48" s="58">
        <f t="shared" si="6"/>
        <v>79.31</v>
      </c>
      <c r="K48" s="57">
        <f t="shared" si="7"/>
        <v>6118.3913000000002</v>
      </c>
      <c r="L48" s="55">
        <f t="shared" si="1"/>
        <v>164.71157267759563</v>
      </c>
      <c r="M48" s="55">
        <f t="shared" si="2"/>
        <v>33.291092896174867</v>
      </c>
      <c r="N48" s="55">
        <f t="shared" si="8"/>
        <v>2.6003278688524589</v>
      </c>
      <c r="O48" s="56">
        <f t="shared" si="9"/>
        <v>200.60299344262293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61179.748999999996</v>
      </c>
      <c r="E49" s="59">
        <f t="shared" si="3"/>
        <v>12184.54</v>
      </c>
      <c r="F49" s="54">
        <f>IF($F$9="A",Data!$N$6,IF($F$9="B",Data!$N$7,IF($F$9="C",Data!$N$8,IF($F$9="D",Data!$N$9,0))))</f>
        <v>951.72</v>
      </c>
      <c r="G49" s="57">
        <f t="shared" si="4"/>
        <v>74316.008999999991</v>
      </c>
      <c r="H49" s="58">
        <f t="shared" si="0"/>
        <v>5098.3124166666666</v>
      </c>
      <c r="I49" s="58">
        <f t="shared" si="5"/>
        <v>1015.3783333333334</v>
      </c>
      <c r="J49" s="58">
        <f t="shared" si="6"/>
        <v>79.31</v>
      </c>
      <c r="K49" s="57">
        <f t="shared" si="7"/>
        <v>6193.0007500000002</v>
      </c>
      <c r="L49" s="55">
        <f t="shared" si="1"/>
        <v>167.15778415300545</v>
      </c>
      <c r="M49" s="55">
        <f t="shared" si="2"/>
        <v>33.291092896174867</v>
      </c>
      <c r="N49" s="55">
        <f t="shared" si="8"/>
        <v>2.6003278688524589</v>
      </c>
      <c r="O49" s="56">
        <f t="shared" si="9"/>
        <v>203.04920491803276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62075.062399999995</v>
      </c>
      <c r="E50" s="59">
        <f t="shared" si="3"/>
        <v>12184.54</v>
      </c>
      <c r="F50" s="54">
        <f>IF($F$9="A",Data!$N$6,IF($F$9="B",Data!$N$7,IF($F$9="C",Data!$N$8,IF($F$9="D",Data!$N$9,0))))</f>
        <v>951.72</v>
      </c>
      <c r="G50" s="57">
        <f t="shared" si="4"/>
        <v>75211.322400000005</v>
      </c>
      <c r="H50" s="58">
        <f t="shared" si="0"/>
        <v>5172.9218666666666</v>
      </c>
      <c r="I50" s="58">
        <f t="shared" si="5"/>
        <v>1015.3783333333334</v>
      </c>
      <c r="J50" s="58">
        <f t="shared" si="6"/>
        <v>79.31</v>
      </c>
      <c r="K50" s="57">
        <f t="shared" si="7"/>
        <v>6267.6102000000001</v>
      </c>
      <c r="L50" s="55">
        <f t="shared" si="1"/>
        <v>169.60399562841528</v>
      </c>
      <c r="M50" s="55">
        <f t="shared" si="2"/>
        <v>33.291092896174867</v>
      </c>
      <c r="N50" s="55">
        <f t="shared" si="8"/>
        <v>2.6003278688524589</v>
      </c>
      <c r="O50" s="56">
        <f t="shared" si="9"/>
        <v>205.49541639344258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62970.375799999994</v>
      </c>
      <c r="E51" s="59">
        <f t="shared" si="3"/>
        <v>12184.54</v>
      </c>
      <c r="F51" s="54">
        <f>IF($F$9="A",Data!$N$6,IF($F$9="B",Data!$N$7,IF($F$9="C",Data!$N$8,IF($F$9="D",Data!$N$9,0))))</f>
        <v>951.72</v>
      </c>
      <c r="G51" s="57">
        <f t="shared" si="4"/>
        <v>76106.635799999989</v>
      </c>
      <c r="H51" s="58">
        <f t="shared" si="0"/>
        <v>5247.5313166666665</v>
      </c>
      <c r="I51" s="58">
        <f t="shared" si="5"/>
        <v>1015.3783333333334</v>
      </c>
      <c r="J51" s="58">
        <f t="shared" si="6"/>
        <v>79.31</v>
      </c>
      <c r="K51" s="57">
        <f t="shared" si="7"/>
        <v>6342.21965</v>
      </c>
      <c r="L51" s="55">
        <f t="shared" si="1"/>
        <v>172.05020710382513</v>
      </c>
      <c r="M51" s="55">
        <f t="shared" si="2"/>
        <v>33.291092896174867</v>
      </c>
      <c r="N51" s="55">
        <f t="shared" si="8"/>
        <v>2.6003278688524589</v>
      </c>
      <c r="O51" s="56">
        <f t="shared" si="9"/>
        <v>207.94162786885244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63865.689199999993</v>
      </c>
      <c r="E52" s="59">
        <f t="shared" si="3"/>
        <v>12184.54</v>
      </c>
      <c r="F52" s="54">
        <f>IF($F$9="A",Data!$N$6,IF($F$9="B",Data!$N$7,IF($F$9="C",Data!$N$8,IF($F$9="D",Data!$N$9,0))))</f>
        <v>951.72</v>
      </c>
      <c r="G52" s="57">
        <f t="shared" si="4"/>
        <v>77001.949200000003</v>
      </c>
      <c r="H52" s="58">
        <f t="shared" si="0"/>
        <v>5322.1407666666664</v>
      </c>
      <c r="I52" s="58">
        <f t="shared" si="5"/>
        <v>1015.3783333333334</v>
      </c>
      <c r="J52" s="58">
        <f t="shared" si="6"/>
        <v>79.31</v>
      </c>
      <c r="K52" s="57">
        <f t="shared" si="7"/>
        <v>6416.8290999999999</v>
      </c>
      <c r="L52" s="55">
        <f t="shared" si="1"/>
        <v>174.49641857923496</v>
      </c>
      <c r="M52" s="55">
        <f t="shared" si="2"/>
        <v>33.291092896174867</v>
      </c>
      <c r="N52" s="55">
        <f t="shared" si="8"/>
        <v>2.6003278688524589</v>
      </c>
      <c r="O52" s="56">
        <f t="shared" si="9"/>
        <v>210.38783934426226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64761.002599999993</v>
      </c>
      <c r="E53" s="59">
        <f t="shared" si="3"/>
        <v>12184.54</v>
      </c>
      <c r="F53" s="54">
        <f>IF($F$9="A",Data!$N$6,IF($F$9="B",Data!$N$7,IF($F$9="C",Data!$N$8,IF($F$9="D",Data!$N$9,0))))</f>
        <v>951.72</v>
      </c>
      <c r="G53" s="57">
        <f t="shared" si="4"/>
        <v>77897.262599999987</v>
      </c>
      <c r="H53" s="58">
        <f t="shared" si="0"/>
        <v>5396.7502166666663</v>
      </c>
      <c r="I53" s="58">
        <f t="shared" si="5"/>
        <v>1015.3783333333334</v>
      </c>
      <c r="J53" s="58">
        <f t="shared" si="6"/>
        <v>79.31</v>
      </c>
      <c r="K53" s="57">
        <f t="shared" si="7"/>
        <v>6491.4385499999999</v>
      </c>
      <c r="L53" s="55">
        <f t="shared" si="1"/>
        <v>176.94263005464478</v>
      </c>
      <c r="M53" s="55">
        <f t="shared" si="2"/>
        <v>33.291092896174867</v>
      </c>
      <c r="N53" s="55">
        <f t="shared" si="8"/>
        <v>2.6003278688524589</v>
      </c>
      <c r="O53" s="56">
        <f t="shared" si="9"/>
        <v>212.83405081967209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65656.315999999992</v>
      </c>
      <c r="E54" s="59">
        <f t="shared" si="3"/>
        <v>12184.54</v>
      </c>
      <c r="F54" s="54">
        <f>IF($F$9="A",Data!$N$6,IF($F$9="B",Data!$N$7,IF($F$9="C",Data!$N$8,IF($F$9="D",Data!$N$9,0))))</f>
        <v>951.72</v>
      </c>
      <c r="G54" s="57">
        <f t="shared" si="4"/>
        <v>78792.576000000001</v>
      </c>
      <c r="H54" s="58">
        <f t="shared" si="0"/>
        <v>5471.3596666666663</v>
      </c>
      <c r="I54" s="58">
        <f t="shared" si="5"/>
        <v>1015.3783333333334</v>
      </c>
      <c r="J54" s="58">
        <f t="shared" si="6"/>
        <v>79.31</v>
      </c>
      <c r="K54" s="57">
        <f t="shared" si="7"/>
        <v>6566.0479999999998</v>
      </c>
      <c r="L54" s="55">
        <f>D54/$L$7</f>
        <v>179.38884153005463</v>
      </c>
      <c r="M54" s="55">
        <f t="shared" si="2"/>
        <v>33.291092896174867</v>
      </c>
      <c r="N54" s="55">
        <f>$F$10/$L$7</f>
        <v>2.6003278688524589</v>
      </c>
      <c r="O54" s="56">
        <f t="shared" si="9"/>
        <v>215.28026229508194</v>
      </c>
    </row>
    <row r="55" spans="1:15" ht="10.5" customHeight="1" x14ac:dyDescent="0.2"/>
  </sheetData>
  <sheetProtection algorithmName="SHA-512" hashValue="1TVd4VgNuMzb5R7T80QsB+mfFPgW/ljt5z9zxoIA/FkK9TIZPcXW1V9JY8j597/DlOV36oHmSEjBEZexk6q/mw==" saltValue="F+ao6W9Y4VJsjOVdhvkkx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75536-A887-4C0E-A203-CC72424A3BD5}">
          <x14:formula1>
            <xm:f>Data!$M$11:$M$15</xm:f>
          </x14:formula1>
          <xm:sqref>F9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P56"/>
  <sheetViews>
    <sheetView tabSelected="1" zoomScaleNormal="100" workbookViewId="0">
      <selection activeCell="J2" sqref="J2"/>
    </sheetView>
  </sheetViews>
  <sheetFormatPr baseColWidth="10" defaultColWidth="9.140625" defaultRowHeight="11.25" x14ac:dyDescent="0.2"/>
  <cols>
    <col min="1" max="1" width="11.28515625" style="6" bestFit="1" customWidth="1"/>
    <col min="2" max="2" width="6.28515625" style="7" bestFit="1" customWidth="1"/>
    <col min="3" max="3" width="5.85546875" style="7" bestFit="1" customWidth="1"/>
    <col min="4" max="6" width="9" style="6" bestFit="1" customWidth="1"/>
    <col min="7" max="8" width="8.140625" style="6" bestFit="1" customWidth="1"/>
    <col min="9" max="9" width="10.140625" style="6" customWidth="1"/>
    <col min="10" max="10" width="8.28515625" style="6" bestFit="1" customWidth="1"/>
    <col min="11" max="11" width="11.7109375" style="6" customWidth="1"/>
    <col min="12" max="12" width="9.42578125" style="6" customWidth="1"/>
    <col min="13" max="15" width="9.140625" style="6"/>
    <col min="16" max="16" width="1.85546875" style="6" bestFit="1" customWidth="1"/>
    <col min="17" max="17" width="2.7109375" style="6" bestFit="1" customWidth="1"/>
    <col min="18" max="16384" width="9.140625" style="6"/>
  </cols>
  <sheetData>
    <row r="1" spans="1:16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6"/>
    </row>
    <row r="2" spans="1:16" ht="18.75" customHeight="1" x14ac:dyDescent="0.2">
      <c r="A2" s="7"/>
      <c r="D2" s="7"/>
      <c r="E2" s="91" t="s">
        <v>0</v>
      </c>
      <c r="F2" s="91"/>
      <c r="G2" s="91"/>
      <c r="H2" s="91"/>
      <c r="I2" s="91"/>
      <c r="J2" s="7"/>
      <c r="K2" s="7"/>
      <c r="L2" s="7"/>
    </row>
    <row r="3" spans="1:16" s="18" customFormat="1" ht="17.25" customHeight="1" x14ac:dyDescent="0.2">
      <c r="A3" s="17"/>
      <c r="B3" s="17"/>
      <c r="C3" s="17"/>
      <c r="D3" s="17"/>
      <c r="E3" s="70" t="s">
        <v>32</v>
      </c>
      <c r="F3" s="71">
        <v>43831</v>
      </c>
      <c r="G3" s="70" t="s">
        <v>33</v>
      </c>
      <c r="H3" s="98"/>
      <c r="I3" s="98"/>
      <c r="J3" s="17"/>
      <c r="K3" s="100"/>
      <c r="L3" s="100"/>
    </row>
    <row r="4" spans="1:16" s="18" customFormat="1" ht="18.75" customHeight="1" x14ac:dyDescent="0.2">
      <c r="A4" s="17"/>
      <c r="B4" s="17"/>
      <c r="C4" s="17"/>
      <c r="D4" s="17"/>
      <c r="E4" s="70"/>
      <c r="F4" s="92" t="s">
        <v>49</v>
      </c>
      <c r="G4" s="92"/>
      <c r="H4" s="92"/>
      <c r="I4" s="92"/>
      <c r="J4" s="17"/>
      <c r="K4" s="17"/>
      <c r="L4" s="17"/>
    </row>
    <row r="5" spans="1:16" ht="12" customHeight="1" x14ac:dyDescent="0.2">
      <c r="A5" s="99" t="s">
        <v>47</v>
      </c>
      <c r="B5" s="99"/>
      <c r="C5" s="99"/>
      <c r="D5" s="99"/>
      <c r="E5" s="7"/>
      <c r="F5" s="92"/>
      <c r="G5" s="92"/>
      <c r="H5" s="92"/>
      <c r="I5" s="92"/>
      <c r="J5" s="22"/>
      <c r="K5" s="78" t="s">
        <v>30</v>
      </c>
      <c r="L5" s="79" t="s">
        <v>45</v>
      </c>
    </row>
    <row r="6" spans="1:16" ht="11.25" customHeight="1" x14ac:dyDescent="0.2">
      <c r="A6" s="99"/>
      <c r="B6" s="99"/>
      <c r="C6" s="99"/>
      <c r="D6" s="99"/>
      <c r="E6" s="38" t="str">
        <f>Liv.1!E6</f>
        <v>Gehalt</v>
      </c>
      <c r="F6" s="41" t="str">
        <f>Liv.1!G6</f>
        <v>SEZ</v>
      </c>
      <c r="G6" s="7"/>
      <c r="H6" s="7"/>
      <c r="I6" s="22"/>
      <c r="J6" s="22"/>
      <c r="K6" s="37" t="s">
        <v>31</v>
      </c>
      <c r="L6" s="36">
        <f>Data!H13</f>
        <v>42.35</v>
      </c>
    </row>
    <row r="7" spans="1:16" x14ac:dyDescent="0.2">
      <c r="A7" s="8"/>
      <c r="B7" s="8"/>
      <c r="C7" s="8"/>
      <c r="D7" s="80" t="str">
        <f>Liv.1!D7</f>
        <v>Erhöhung</v>
      </c>
      <c r="E7" s="39"/>
      <c r="F7" s="40"/>
      <c r="G7" s="49">
        <f>Liv.1!H7</f>
        <v>12</v>
      </c>
      <c r="H7" s="8"/>
      <c r="I7" s="12"/>
      <c r="J7" s="49">
        <v>366</v>
      </c>
      <c r="K7" s="12"/>
      <c r="L7" s="12"/>
    </row>
    <row r="8" spans="1:16" s="9" customFormat="1" ht="20.100000000000001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7" t="str">
        <f>CONCATENATE("MENSILE - MONATLICH  
(",G7," mesi/Monate)")</f>
        <v>MENSILE - MONATLICH  
(12 mesi/Monate)</v>
      </c>
      <c r="H8" s="97"/>
      <c r="I8" s="97"/>
      <c r="J8" s="97" t="str">
        <f>CONCATENATE("GIORNALIERO - TÄGLICH  
(",J7," giorni/Tage)")</f>
        <v>GIORNALIERO - TÄGLICH  
(366 giorni/Tage)</v>
      </c>
      <c r="K8" s="97"/>
      <c r="L8" s="97"/>
      <c r="O8" s="81"/>
      <c r="P8" s="81"/>
    </row>
    <row r="9" spans="1:16" s="10" customFormat="1" ht="20.100000000000001" customHeight="1" x14ac:dyDescent="0.2">
      <c r="A9" s="97"/>
      <c r="B9" s="97"/>
      <c r="C9" s="97"/>
      <c r="D9" s="75" t="s">
        <v>4</v>
      </c>
      <c r="E9" s="75" t="s">
        <v>5</v>
      </c>
      <c r="F9" s="75" t="s">
        <v>9</v>
      </c>
      <c r="G9" s="75" t="s">
        <v>4</v>
      </c>
      <c r="H9" s="75" t="s">
        <v>5</v>
      </c>
      <c r="I9" s="75" t="s">
        <v>9</v>
      </c>
      <c r="J9" s="75" t="s">
        <v>4</v>
      </c>
      <c r="K9" s="75" t="s">
        <v>5</v>
      </c>
      <c r="L9" s="75" t="s">
        <v>9</v>
      </c>
    </row>
    <row r="10" spans="1:16" ht="14.1" customHeight="1" x14ac:dyDescent="0.2">
      <c r="A10" s="11" t="s">
        <v>7</v>
      </c>
      <c r="B10" s="11">
        <v>0</v>
      </c>
      <c r="C10" s="11">
        <v>0</v>
      </c>
      <c r="D10" s="72">
        <f>+' Liv.7'!D10</f>
        <v>15341.14</v>
      </c>
      <c r="E10" s="72">
        <v>12005.32</v>
      </c>
      <c r="F10" s="82">
        <f t="shared" ref="F10:F56" si="0">SUM(D10:E10)</f>
        <v>27346.46</v>
      </c>
      <c r="G10" s="27">
        <f t="shared" ref="G10:H56" si="1">D10/$G$7</f>
        <v>1278.4283333333333</v>
      </c>
      <c r="H10" s="27">
        <f t="shared" si="1"/>
        <v>1000.4433333333333</v>
      </c>
      <c r="I10" s="82">
        <f t="shared" ref="I10:I56" si="2">SUM(G10:H10)</f>
        <v>2278.8716666666664</v>
      </c>
      <c r="J10" s="83">
        <f t="shared" ref="J10:K56" si="3">D10/$J$7</f>
        <v>41.915683060109288</v>
      </c>
      <c r="K10" s="83">
        <f t="shared" si="3"/>
        <v>32.801420765027324</v>
      </c>
      <c r="L10" s="84">
        <f>SUM(J10:K10)</f>
        <v>74.717103825136604</v>
      </c>
    </row>
    <row r="11" spans="1:16" ht="14.1" customHeight="1" x14ac:dyDescent="0.2">
      <c r="A11" s="23">
        <v>0.06</v>
      </c>
      <c r="B11" s="11">
        <v>1</v>
      </c>
      <c r="C11" s="11">
        <v>0</v>
      </c>
      <c r="D11" s="27">
        <f>$D$10+$D$10*$A$11*B11</f>
        <v>16261.608399999999</v>
      </c>
      <c r="E11" s="27">
        <f t="shared" ref="E11:E56" si="4">E10</f>
        <v>12005.32</v>
      </c>
      <c r="F11" s="82">
        <f t="shared" si="0"/>
        <v>28266.928399999997</v>
      </c>
      <c r="G11" s="27">
        <f t="shared" si="1"/>
        <v>1355.1340333333333</v>
      </c>
      <c r="H11" s="27">
        <f t="shared" si="1"/>
        <v>1000.4433333333333</v>
      </c>
      <c r="I11" s="82">
        <f t="shared" si="2"/>
        <v>2355.5773666666664</v>
      </c>
      <c r="J11" s="83">
        <f t="shared" si="3"/>
        <v>44.430624043715845</v>
      </c>
      <c r="K11" s="83">
        <f t="shared" si="3"/>
        <v>32.801420765027324</v>
      </c>
      <c r="L11" s="84">
        <f t="shared" ref="L11:L56" si="5">SUM(J11:K11)</f>
        <v>77.232044808743169</v>
      </c>
    </row>
    <row r="12" spans="1:16" ht="14.1" customHeight="1" x14ac:dyDescent="0.2">
      <c r="A12" s="11"/>
      <c r="B12" s="11">
        <v>2</v>
      </c>
      <c r="C12" s="11">
        <v>0</v>
      </c>
      <c r="D12" s="34">
        <f>$D$10+$D$10*$A$11*B12</f>
        <v>17182.076799999999</v>
      </c>
      <c r="E12" s="27">
        <f t="shared" si="4"/>
        <v>12005.32</v>
      </c>
      <c r="F12" s="82">
        <f t="shared" si="0"/>
        <v>29187.396799999999</v>
      </c>
      <c r="G12" s="27">
        <f t="shared" si="1"/>
        <v>1431.8397333333332</v>
      </c>
      <c r="H12" s="27">
        <f t="shared" si="1"/>
        <v>1000.4433333333333</v>
      </c>
      <c r="I12" s="82">
        <f t="shared" si="2"/>
        <v>2432.2830666666664</v>
      </c>
      <c r="J12" s="83">
        <f t="shared" si="3"/>
        <v>46.945565027322402</v>
      </c>
      <c r="K12" s="83">
        <f t="shared" si="3"/>
        <v>32.801420765027324</v>
      </c>
      <c r="L12" s="84">
        <f t="shared" si="5"/>
        <v>79.746985792349733</v>
      </c>
    </row>
    <row r="13" spans="1:16" ht="14.1" customHeight="1" x14ac:dyDescent="0.2">
      <c r="A13" s="11"/>
      <c r="B13" s="11">
        <v>3</v>
      </c>
      <c r="C13" s="11">
        <v>0</v>
      </c>
      <c r="D13" s="27">
        <f t="shared" ref="D13:D18" si="6">$D$10+$D$10*$A$11*B13</f>
        <v>18102.5452</v>
      </c>
      <c r="E13" s="27">
        <f t="shared" si="4"/>
        <v>12005.32</v>
      </c>
      <c r="F13" s="82">
        <f t="shared" si="0"/>
        <v>30107.8652</v>
      </c>
      <c r="G13" s="27">
        <f t="shared" si="1"/>
        <v>1508.5454333333334</v>
      </c>
      <c r="H13" s="27">
        <f t="shared" si="1"/>
        <v>1000.4433333333333</v>
      </c>
      <c r="I13" s="82">
        <f t="shared" si="2"/>
        <v>2508.9887666666668</v>
      </c>
      <c r="J13" s="83">
        <f t="shared" si="3"/>
        <v>49.46050601092896</v>
      </c>
      <c r="K13" s="83">
        <f t="shared" si="3"/>
        <v>32.801420765027324</v>
      </c>
      <c r="L13" s="84">
        <f t="shared" si="5"/>
        <v>82.261926775956283</v>
      </c>
    </row>
    <row r="14" spans="1:16" ht="14.1" customHeight="1" x14ac:dyDescent="0.2">
      <c r="A14" s="11"/>
      <c r="B14" s="11">
        <v>4</v>
      </c>
      <c r="C14" s="11">
        <v>0</v>
      </c>
      <c r="D14" s="27">
        <f t="shared" si="6"/>
        <v>19023.013599999998</v>
      </c>
      <c r="E14" s="27">
        <f t="shared" si="4"/>
        <v>12005.32</v>
      </c>
      <c r="F14" s="82">
        <f t="shared" si="0"/>
        <v>31028.333599999998</v>
      </c>
      <c r="G14" s="27">
        <f t="shared" si="1"/>
        <v>1585.2511333333332</v>
      </c>
      <c r="H14" s="27">
        <f t="shared" si="1"/>
        <v>1000.4433333333333</v>
      </c>
      <c r="I14" s="82">
        <f t="shared" si="2"/>
        <v>2585.6944666666664</v>
      </c>
      <c r="J14" s="83">
        <f t="shared" si="3"/>
        <v>51.975446994535517</v>
      </c>
      <c r="K14" s="83">
        <f t="shared" si="3"/>
        <v>32.801420765027324</v>
      </c>
      <c r="L14" s="84">
        <f t="shared" si="5"/>
        <v>84.776867759562833</v>
      </c>
    </row>
    <row r="15" spans="1:16" ht="14.1" customHeight="1" x14ac:dyDescent="0.2">
      <c r="A15" s="11"/>
      <c r="B15" s="11">
        <v>5</v>
      </c>
      <c r="C15" s="11">
        <v>0</v>
      </c>
      <c r="D15" s="27">
        <f>$D$10+$D$10*$A$11*B15</f>
        <v>19943.482</v>
      </c>
      <c r="E15" s="27">
        <f t="shared" si="4"/>
        <v>12005.32</v>
      </c>
      <c r="F15" s="82">
        <f t="shared" si="0"/>
        <v>31948.802</v>
      </c>
      <c r="G15" s="27">
        <f t="shared" si="1"/>
        <v>1661.9568333333334</v>
      </c>
      <c r="H15" s="27">
        <f t="shared" si="1"/>
        <v>1000.4433333333333</v>
      </c>
      <c r="I15" s="82">
        <f t="shared" si="2"/>
        <v>2662.4001666666668</v>
      </c>
      <c r="J15" s="83">
        <f t="shared" si="3"/>
        <v>54.490387978142074</v>
      </c>
      <c r="K15" s="83">
        <f t="shared" si="3"/>
        <v>32.801420765027324</v>
      </c>
      <c r="L15" s="84">
        <f t="shared" si="5"/>
        <v>87.291808743169398</v>
      </c>
    </row>
    <row r="16" spans="1:16" ht="14.1" customHeight="1" x14ac:dyDescent="0.2">
      <c r="A16" s="11"/>
      <c r="B16" s="11">
        <v>6</v>
      </c>
      <c r="C16" s="11">
        <v>0</v>
      </c>
      <c r="D16" s="27">
        <f>$D$10+$D$10*$A$11*B16</f>
        <v>20863.950400000002</v>
      </c>
      <c r="E16" s="27">
        <f t="shared" si="4"/>
        <v>12005.32</v>
      </c>
      <c r="F16" s="82">
        <f t="shared" si="0"/>
        <v>32869.270400000001</v>
      </c>
      <c r="G16" s="27">
        <f t="shared" si="1"/>
        <v>1738.6625333333334</v>
      </c>
      <c r="H16" s="27">
        <f t="shared" si="1"/>
        <v>1000.4433333333333</v>
      </c>
      <c r="I16" s="82">
        <f t="shared" si="2"/>
        <v>2739.1058666666668</v>
      </c>
      <c r="J16" s="83">
        <f t="shared" si="3"/>
        <v>57.005328961748639</v>
      </c>
      <c r="K16" s="83">
        <f t="shared" si="3"/>
        <v>32.801420765027324</v>
      </c>
      <c r="L16" s="84">
        <f t="shared" si="5"/>
        <v>89.806749726775962</v>
      </c>
    </row>
    <row r="17" spans="1:12" ht="14.1" customHeight="1" x14ac:dyDescent="0.2">
      <c r="A17" s="11"/>
      <c r="B17" s="11">
        <v>7</v>
      </c>
      <c r="C17" s="11">
        <v>0</v>
      </c>
      <c r="D17" s="27">
        <f t="shared" si="6"/>
        <v>21784.418799999999</v>
      </c>
      <c r="E17" s="27">
        <f t="shared" si="4"/>
        <v>12005.32</v>
      </c>
      <c r="F17" s="82">
        <f t="shared" si="0"/>
        <v>33789.738799999999</v>
      </c>
      <c r="G17" s="27">
        <f t="shared" si="1"/>
        <v>1815.3682333333334</v>
      </c>
      <c r="H17" s="27">
        <f t="shared" si="1"/>
        <v>1000.4433333333333</v>
      </c>
      <c r="I17" s="82">
        <f t="shared" si="2"/>
        <v>2815.8115666666667</v>
      </c>
      <c r="J17" s="83">
        <f t="shared" si="3"/>
        <v>59.520269945355189</v>
      </c>
      <c r="K17" s="83">
        <f t="shared" si="3"/>
        <v>32.801420765027324</v>
      </c>
      <c r="L17" s="84">
        <f t="shared" si="5"/>
        <v>92.321690710382512</v>
      </c>
    </row>
    <row r="18" spans="1:12" ht="14.1" customHeight="1" x14ac:dyDescent="0.2">
      <c r="A18" s="11"/>
      <c r="B18" s="11">
        <v>8</v>
      </c>
      <c r="C18" s="11">
        <v>0</v>
      </c>
      <c r="D18" s="27">
        <f t="shared" si="6"/>
        <v>22704.887199999997</v>
      </c>
      <c r="E18" s="27">
        <f t="shared" si="4"/>
        <v>12005.32</v>
      </c>
      <c r="F18" s="82">
        <f t="shared" si="0"/>
        <v>34710.207199999997</v>
      </c>
      <c r="G18" s="27">
        <f t="shared" si="1"/>
        <v>1892.0739333333331</v>
      </c>
      <c r="H18" s="27">
        <f t="shared" si="1"/>
        <v>1000.4433333333333</v>
      </c>
      <c r="I18" s="82">
        <f t="shared" si="2"/>
        <v>2892.5172666666663</v>
      </c>
      <c r="J18" s="83">
        <f t="shared" si="3"/>
        <v>62.035210928961739</v>
      </c>
      <c r="K18" s="83">
        <f t="shared" si="3"/>
        <v>32.801420765027324</v>
      </c>
      <c r="L18" s="84">
        <f t="shared" si="5"/>
        <v>94.836631693989062</v>
      </c>
    </row>
    <row r="19" spans="1:12" ht="14.1" customHeight="1" x14ac:dyDescent="0.2">
      <c r="A19" s="11"/>
      <c r="B19" s="11" t="s">
        <v>44</v>
      </c>
      <c r="C19" s="11">
        <v>0</v>
      </c>
      <c r="D19" s="27">
        <f>($D$10+$D$10*$A$11*B18)+720</f>
        <v>23424.887199999997</v>
      </c>
      <c r="E19" s="27">
        <f>E18</f>
        <v>12005.32</v>
      </c>
      <c r="F19" s="82">
        <f>SUM(D19:E19)</f>
        <v>35430.207199999997</v>
      </c>
      <c r="G19" s="27">
        <f>D19/$G$7</f>
        <v>1952.0739333333331</v>
      </c>
      <c r="H19" s="27">
        <f>E19/$G$7</f>
        <v>1000.4433333333333</v>
      </c>
      <c r="I19" s="82">
        <f>SUM(G19:H19)</f>
        <v>2952.5172666666663</v>
      </c>
      <c r="J19" s="83">
        <f>D19/$J$7</f>
        <v>64.002424043715834</v>
      </c>
      <c r="K19" s="83">
        <f>E19/$J$7</f>
        <v>32.801420765027324</v>
      </c>
      <c r="L19" s="84">
        <f>SUM(J19:K19)</f>
        <v>96.80384480874315</v>
      </c>
    </row>
    <row r="20" spans="1:12" ht="14.1" customHeight="1" x14ac:dyDescent="0.2">
      <c r="A20" s="11" t="s">
        <v>8</v>
      </c>
      <c r="B20" s="11">
        <v>0</v>
      </c>
      <c r="C20" s="11">
        <v>0</v>
      </c>
      <c r="D20" s="72">
        <f>(100%+E$7)*Data!D42</f>
        <v>24321.51</v>
      </c>
      <c r="E20" s="27">
        <f>E13</f>
        <v>12005.32</v>
      </c>
      <c r="F20" s="82">
        <f t="shared" si="0"/>
        <v>36326.83</v>
      </c>
      <c r="G20" s="27">
        <f t="shared" si="1"/>
        <v>2026.7924999999998</v>
      </c>
      <c r="H20" s="27">
        <f t="shared" si="1"/>
        <v>1000.4433333333333</v>
      </c>
      <c r="I20" s="82">
        <f t="shared" si="2"/>
        <v>3027.2358333333332</v>
      </c>
      <c r="J20" s="83">
        <f t="shared" si="3"/>
        <v>66.452213114754088</v>
      </c>
      <c r="K20" s="83">
        <f t="shared" si="3"/>
        <v>32.801420765027324</v>
      </c>
      <c r="L20" s="84">
        <f t="shared" si="5"/>
        <v>99.253633879781404</v>
      </c>
    </row>
    <row r="21" spans="1:12" ht="14.1" customHeight="1" x14ac:dyDescent="0.2">
      <c r="A21" s="23">
        <v>0.03</v>
      </c>
      <c r="B21" s="11"/>
      <c r="C21" s="11">
        <v>1</v>
      </c>
      <c r="D21" s="27">
        <f t="shared" ref="D21:D56" si="7">$D$20+$D$20*$A$21*C21</f>
        <v>25051.155299999999</v>
      </c>
      <c r="E21" s="27">
        <f t="shared" si="4"/>
        <v>12005.32</v>
      </c>
      <c r="F21" s="82">
        <f t="shared" si="0"/>
        <v>37056.475299999998</v>
      </c>
      <c r="G21" s="27">
        <f t="shared" si="1"/>
        <v>2087.5962749999999</v>
      </c>
      <c r="H21" s="27">
        <f t="shared" si="1"/>
        <v>1000.4433333333333</v>
      </c>
      <c r="I21" s="82">
        <f t="shared" si="2"/>
        <v>3088.039608333333</v>
      </c>
      <c r="J21" s="83">
        <f t="shared" si="3"/>
        <v>68.445779508196722</v>
      </c>
      <c r="K21" s="83">
        <f t="shared" si="3"/>
        <v>32.801420765027324</v>
      </c>
      <c r="L21" s="84">
        <f t="shared" si="5"/>
        <v>101.24720027322405</v>
      </c>
    </row>
    <row r="22" spans="1:12" ht="14.1" customHeight="1" x14ac:dyDescent="0.2">
      <c r="A22" s="11"/>
      <c r="B22" s="11"/>
      <c r="C22" s="11">
        <v>2</v>
      </c>
      <c r="D22" s="27">
        <f t="shared" si="7"/>
        <v>25780.800599999999</v>
      </c>
      <c r="E22" s="27">
        <f t="shared" si="4"/>
        <v>12005.32</v>
      </c>
      <c r="F22" s="82">
        <f t="shared" si="0"/>
        <v>37786.120599999995</v>
      </c>
      <c r="G22" s="27">
        <f t="shared" si="1"/>
        <v>2148.4000499999997</v>
      </c>
      <c r="H22" s="27">
        <f t="shared" si="1"/>
        <v>1000.4433333333333</v>
      </c>
      <c r="I22" s="82">
        <f t="shared" si="2"/>
        <v>3148.8433833333329</v>
      </c>
      <c r="J22" s="83">
        <f t="shared" si="3"/>
        <v>70.439345901639342</v>
      </c>
      <c r="K22" s="83">
        <f t="shared" si="3"/>
        <v>32.801420765027324</v>
      </c>
      <c r="L22" s="84">
        <f t="shared" si="5"/>
        <v>103.24076666666667</v>
      </c>
    </row>
    <row r="23" spans="1:12" ht="14.1" customHeight="1" x14ac:dyDescent="0.2">
      <c r="A23" s="11"/>
      <c r="B23" s="11"/>
      <c r="C23" s="11">
        <v>3</v>
      </c>
      <c r="D23" s="27">
        <f t="shared" si="7"/>
        <v>26510.445899999999</v>
      </c>
      <c r="E23" s="27">
        <f t="shared" si="4"/>
        <v>12005.32</v>
      </c>
      <c r="F23" s="82">
        <f t="shared" si="0"/>
        <v>38515.765899999999</v>
      </c>
      <c r="G23" s="27">
        <f t="shared" si="1"/>
        <v>2209.2038250000001</v>
      </c>
      <c r="H23" s="27">
        <f t="shared" si="1"/>
        <v>1000.4433333333333</v>
      </c>
      <c r="I23" s="82">
        <f t="shared" si="2"/>
        <v>3209.6471583333332</v>
      </c>
      <c r="J23" s="83">
        <f t="shared" si="3"/>
        <v>72.432912295081962</v>
      </c>
      <c r="K23" s="83">
        <f t="shared" si="3"/>
        <v>32.801420765027324</v>
      </c>
      <c r="L23" s="84">
        <f t="shared" si="5"/>
        <v>105.23433306010929</v>
      </c>
    </row>
    <row r="24" spans="1:12" ht="14.1" customHeight="1" x14ac:dyDescent="0.2">
      <c r="A24" s="11"/>
      <c r="B24" s="11"/>
      <c r="C24" s="11">
        <v>4</v>
      </c>
      <c r="D24" s="27">
        <f t="shared" si="7"/>
        <v>27240.091199999999</v>
      </c>
      <c r="E24" s="27">
        <f t="shared" si="4"/>
        <v>12005.32</v>
      </c>
      <c r="F24" s="82">
        <f t="shared" si="0"/>
        <v>39245.411200000002</v>
      </c>
      <c r="G24" s="27">
        <f t="shared" si="1"/>
        <v>2270.0075999999999</v>
      </c>
      <c r="H24" s="27">
        <f t="shared" si="1"/>
        <v>1000.4433333333333</v>
      </c>
      <c r="I24" s="82">
        <f t="shared" si="2"/>
        <v>3270.4509333333331</v>
      </c>
      <c r="J24" s="83">
        <f t="shared" si="3"/>
        <v>74.426478688524583</v>
      </c>
      <c r="K24" s="83">
        <f t="shared" si="3"/>
        <v>32.801420765027324</v>
      </c>
      <c r="L24" s="84">
        <f t="shared" si="5"/>
        <v>107.22789945355191</v>
      </c>
    </row>
    <row r="25" spans="1:12" ht="14.1" customHeight="1" x14ac:dyDescent="0.2">
      <c r="A25" s="11"/>
      <c r="B25" s="11"/>
      <c r="C25" s="11">
        <v>5</v>
      </c>
      <c r="D25" s="27">
        <f t="shared" si="7"/>
        <v>27969.736499999999</v>
      </c>
      <c r="E25" s="27">
        <f t="shared" si="4"/>
        <v>12005.32</v>
      </c>
      <c r="F25" s="82">
        <f t="shared" si="0"/>
        <v>39975.056499999999</v>
      </c>
      <c r="G25" s="27">
        <f t="shared" si="1"/>
        <v>2330.8113749999998</v>
      </c>
      <c r="H25" s="27">
        <f t="shared" si="1"/>
        <v>1000.4433333333333</v>
      </c>
      <c r="I25" s="82">
        <f t="shared" si="2"/>
        <v>3331.2547083333329</v>
      </c>
      <c r="J25" s="83">
        <f t="shared" si="3"/>
        <v>76.420045081967217</v>
      </c>
      <c r="K25" s="83">
        <f t="shared" si="3"/>
        <v>32.801420765027324</v>
      </c>
      <c r="L25" s="84">
        <f t="shared" si="5"/>
        <v>109.22146584699453</v>
      </c>
    </row>
    <row r="26" spans="1:12" ht="14.1" customHeight="1" x14ac:dyDescent="0.2">
      <c r="A26" s="11"/>
      <c r="B26" s="11"/>
      <c r="C26" s="11">
        <v>6</v>
      </c>
      <c r="D26" s="27">
        <f t="shared" si="7"/>
        <v>28699.381799999996</v>
      </c>
      <c r="E26" s="27">
        <f t="shared" si="4"/>
        <v>12005.32</v>
      </c>
      <c r="F26" s="82">
        <f t="shared" si="0"/>
        <v>40704.701799999995</v>
      </c>
      <c r="G26" s="27">
        <f t="shared" si="1"/>
        <v>2391.6151499999996</v>
      </c>
      <c r="H26" s="27">
        <f t="shared" si="1"/>
        <v>1000.4433333333333</v>
      </c>
      <c r="I26" s="82">
        <f t="shared" si="2"/>
        <v>3392.0584833333328</v>
      </c>
      <c r="J26" s="83">
        <f t="shared" si="3"/>
        <v>78.413611475409823</v>
      </c>
      <c r="K26" s="83">
        <f t="shared" si="3"/>
        <v>32.801420765027324</v>
      </c>
      <c r="L26" s="84">
        <f t="shared" si="5"/>
        <v>111.21503224043715</v>
      </c>
    </row>
    <row r="27" spans="1:12" ht="14.1" customHeight="1" x14ac:dyDescent="0.2">
      <c r="A27" s="11"/>
      <c r="B27" s="11"/>
      <c r="C27" s="11">
        <v>7</v>
      </c>
      <c r="D27" s="27">
        <f t="shared" si="7"/>
        <v>29429.027099999999</v>
      </c>
      <c r="E27" s="27">
        <f t="shared" si="4"/>
        <v>12005.32</v>
      </c>
      <c r="F27" s="82">
        <f t="shared" si="0"/>
        <v>41434.347099999999</v>
      </c>
      <c r="G27" s="27">
        <f t="shared" si="1"/>
        <v>2452.4189249999999</v>
      </c>
      <c r="H27" s="27">
        <f t="shared" si="1"/>
        <v>1000.4433333333333</v>
      </c>
      <c r="I27" s="82">
        <f t="shared" si="2"/>
        <v>3452.8622583333331</v>
      </c>
      <c r="J27" s="83">
        <f t="shared" si="3"/>
        <v>80.407177868852457</v>
      </c>
      <c r="K27" s="83">
        <f t="shared" si="3"/>
        <v>32.801420765027324</v>
      </c>
      <c r="L27" s="84">
        <f t="shared" si="5"/>
        <v>113.20859863387977</v>
      </c>
    </row>
    <row r="28" spans="1:12" ht="14.1" customHeight="1" x14ac:dyDescent="0.2">
      <c r="A28" s="11"/>
      <c r="B28" s="11"/>
      <c r="C28" s="11">
        <v>8</v>
      </c>
      <c r="D28" s="27">
        <f t="shared" si="7"/>
        <v>30158.672399999996</v>
      </c>
      <c r="E28" s="27">
        <f t="shared" si="4"/>
        <v>12005.32</v>
      </c>
      <c r="F28" s="82">
        <f t="shared" si="0"/>
        <v>42163.992399999996</v>
      </c>
      <c r="G28" s="27">
        <f t="shared" si="1"/>
        <v>2513.2226999999998</v>
      </c>
      <c r="H28" s="27">
        <f t="shared" si="1"/>
        <v>1000.4433333333333</v>
      </c>
      <c r="I28" s="82">
        <f t="shared" si="2"/>
        <v>3513.666033333333</v>
      </c>
      <c r="J28" s="83">
        <f t="shared" si="3"/>
        <v>82.400744262295078</v>
      </c>
      <c r="K28" s="83">
        <f t="shared" si="3"/>
        <v>32.801420765027324</v>
      </c>
      <c r="L28" s="84">
        <f t="shared" si="5"/>
        <v>115.20216502732239</v>
      </c>
    </row>
    <row r="29" spans="1:12" ht="14.1" customHeight="1" x14ac:dyDescent="0.2">
      <c r="A29" s="11"/>
      <c r="B29" s="11"/>
      <c r="C29" s="11">
        <v>9</v>
      </c>
      <c r="D29" s="27">
        <f t="shared" si="7"/>
        <v>30888.3177</v>
      </c>
      <c r="E29" s="27">
        <f t="shared" si="4"/>
        <v>12005.32</v>
      </c>
      <c r="F29" s="82">
        <f t="shared" si="0"/>
        <v>42893.637699999999</v>
      </c>
      <c r="G29" s="27">
        <f t="shared" si="1"/>
        <v>2574.0264750000001</v>
      </c>
      <c r="H29" s="27">
        <f t="shared" si="1"/>
        <v>1000.4433333333333</v>
      </c>
      <c r="I29" s="82">
        <f t="shared" si="2"/>
        <v>3574.4698083333333</v>
      </c>
      <c r="J29" s="83">
        <f t="shared" si="3"/>
        <v>84.394310655737698</v>
      </c>
      <c r="K29" s="83">
        <f t="shared" si="3"/>
        <v>32.801420765027324</v>
      </c>
      <c r="L29" s="84">
        <f t="shared" si="5"/>
        <v>117.19573142076501</v>
      </c>
    </row>
    <row r="30" spans="1:12" ht="14.1" customHeight="1" x14ac:dyDescent="0.2">
      <c r="A30" s="85"/>
      <c r="B30" s="11"/>
      <c r="C30" s="11">
        <v>10</v>
      </c>
      <c r="D30" s="27">
        <f t="shared" si="7"/>
        <v>31617.962999999996</v>
      </c>
      <c r="E30" s="27">
        <f t="shared" si="4"/>
        <v>12005.32</v>
      </c>
      <c r="F30" s="82">
        <f t="shared" si="0"/>
        <v>43623.282999999996</v>
      </c>
      <c r="G30" s="27">
        <f t="shared" si="1"/>
        <v>2634.8302499999995</v>
      </c>
      <c r="H30" s="27">
        <f t="shared" si="1"/>
        <v>1000.4433333333333</v>
      </c>
      <c r="I30" s="82">
        <f t="shared" si="2"/>
        <v>3635.2735833333327</v>
      </c>
      <c r="J30" s="83">
        <f t="shared" si="3"/>
        <v>86.387877049180318</v>
      </c>
      <c r="K30" s="83">
        <f t="shared" si="3"/>
        <v>32.801420765027324</v>
      </c>
      <c r="L30" s="84">
        <f t="shared" si="5"/>
        <v>119.18929781420763</v>
      </c>
    </row>
    <row r="31" spans="1:12" ht="14.1" customHeight="1" x14ac:dyDescent="0.2">
      <c r="A31" s="85"/>
      <c r="B31" s="11"/>
      <c r="C31" s="11">
        <v>11</v>
      </c>
      <c r="D31" s="27">
        <f t="shared" si="7"/>
        <v>32347.608299999996</v>
      </c>
      <c r="E31" s="27">
        <f t="shared" si="4"/>
        <v>12005.32</v>
      </c>
      <c r="F31" s="82">
        <f t="shared" si="0"/>
        <v>44352.9283</v>
      </c>
      <c r="G31" s="27">
        <f t="shared" si="1"/>
        <v>2695.6340249999998</v>
      </c>
      <c r="H31" s="27">
        <f t="shared" si="1"/>
        <v>1000.4433333333333</v>
      </c>
      <c r="I31" s="82">
        <f t="shared" si="2"/>
        <v>3696.077358333333</v>
      </c>
      <c r="J31" s="83">
        <f t="shared" si="3"/>
        <v>88.381443442622938</v>
      </c>
      <c r="K31" s="83">
        <f t="shared" si="3"/>
        <v>32.801420765027324</v>
      </c>
      <c r="L31" s="84">
        <f t="shared" si="5"/>
        <v>121.18286420765025</v>
      </c>
    </row>
    <row r="32" spans="1:12" ht="14.1" customHeight="1" x14ac:dyDescent="0.2">
      <c r="A32" s="85"/>
      <c r="B32" s="11"/>
      <c r="C32" s="11">
        <v>12</v>
      </c>
      <c r="D32" s="27">
        <f t="shared" si="7"/>
        <v>33077.253599999996</v>
      </c>
      <c r="E32" s="27">
        <f t="shared" si="4"/>
        <v>12005.32</v>
      </c>
      <c r="F32" s="82">
        <f t="shared" si="0"/>
        <v>45082.573599999996</v>
      </c>
      <c r="G32" s="27">
        <f t="shared" si="1"/>
        <v>2756.4377999999997</v>
      </c>
      <c r="H32" s="27">
        <f t="shared" si="1"/>
        <v>1000.4433333333333</v>
      </c>
      <c r="I32" s="82">
        <f t="shared" si="2"/>
        <v>3756.8811333333329</v>
      </c>
      <c r="J32" s="83">
        <f t="shared" si="3"/>
        <v>90.375009836065558</v>
      </c>
      <c r="K32" s="83">
        <f t="shared" si="3"/>
        <v>32.801420765027324</v>
      </c>
      <c r="L32" s="84">
        <f t="shared" si="5"/>
        <v>123.17643060109287</v>
      </c>
    </row>
    <row r="33" spans="1:12" ht="14.1" customHeight="1" x14ac:dyDescent="0.2">
      <c r="A33" s="85"/>
      <c r="B33" s="11"/>
      <c r="C33" s="11">
        <v>13</v>
      </c>
      <c r="D33" s="27">
        <f t="shared" si="7"/>
        <v>33806.8989</v>
      </c>
      <c r="E33" s="27">
        <f t="shared" si="4"/>
        <v>12005.32</v>
      </c>
      <c r="F33" s="82">
        <f t="shared" si="0"/>
        <v>45812.2189</v>
      </c>
      <c r="G33" s="27">
        <f t="shared" si="1"/>
        <v>2817.241575</v>
      </c>
      <c r="H33" s="27">
        <f t="shared" si="1"/>
        <v>1000.4433333333333</v>
      </c>
      <c r="I33" s="82">
        <f t="shared" si="2"/>
        <v>3817.6849083333332</v>
      </c>
      <c r="J33" s="83">
        <f t="shared" si="3"/>
        <v>92.368576229508193</v>
      </c>
      <c r="K33" s="83">
        <f t="shared" si="3"/>
        <v>32.801420765027324</v>
      </c>
      <c r="L33" s="84">
        <f t="shared" si="5"/>
        <v>125.16999699453552</v>
      </c>
    </row>
    <row r="34" spans="1:12" ht="14.1" customHeight="1" x14ac:dyDescent="0.2">
      <c r="A34" s="85"/>
      <c r="B34" s="11"/>
      <c r="C34" s="11">
        <v>14</v>
      </c>
      <c r="D34" s="27">
        <f t="shared" si="7"/>
        <v>34536.544199999997</v>
      </c>
      <c r="E34" s="27">
        <f t="shared" si="4"/>
        <v>12005.32</v>
      </c>
      <c r="F34" s="82">
        <f t="shared" si="0"/>
        <v>46541.864199999996</v>
      </c>
      <c r="G34" s="27">
        <f t="shared" si="1"/>
        <v>2878.0453499999999</v>
      </c>
      <c r="H34" s="27">
        <f t="shared" si="1"/>
        <v>1000.4433333333333</v>
      </c>
      <c r="I34" s="82">
        <f t="shared" si="2"/>
        <v>3878.488683333333</v>
      </c>
      <c r="J34" s="83">
        <f t="shared" si="3"/>
        <v>94.362142622950813</v>
      </c>
      <c r="K34" s="83">
        <f t="shared" si="3"/>
        <v>32.801420765027324</v>
      </c>
      <c r="L34" s="84">
        <f t="shared" si="5"/>
        <v>127.16356338797814</v>
      </c>
    </row>
    <row r="35" spans="1:12" ht="14.1" customHeight="1" x14ac:dyDescent="0.2">
      <c r="A35" s="85"/>
      <c r="B35" s="11"/>
      <c r="C35" s="11">
        <v>15</v>
      </c>
      <c r="D35" s="27">
        <f t="shared" si="7"/>
        <v>35266.189499999993</v>
      </c>
      <c r="E35" s="27">
        <f t="shared" si="4"/>
        <v>12005.32</v>
      </c>
      <c r="F35" s="82">
        <f t="shared" si="0"/>
        <v>47271.509499999993</v>
      </c>
      <c r="G35" s="27">
        <f t="shared" si="1"/>
        <v>2938.8491249999993</v>
      </c>
      <c r="H35" s="27">
        <f t="shared" si="1"/>
        <v>1000.4433333333333</v>
      </c>
      <c r="I35" s="82">
        <f t="shared" si="2"/>
        <v>3939.2924583333324</v>
      </c>
      <c r="J35" s="83">
        <f t="shared" si="3"/>
        <v>96.355709016393419</v>
      </c>
      <c r="K35" s="83">
        <f t="shared" si="3"/>
        <v>32.801420765027324</v>
      </c>
      <c r="L35" s="84">
        <f t="shared" si="5"/>
        <v>129.15712978142074</v>
      </c>
    </row>
    <row r="36" spans="1:12" ht="14.1" customHeight="1" x14ac:dyDescent="0.2">
      <c r="A36" s="85"/>
      <c r="B36" s="11"/>
      <c r="C36" s="11">
        <v>16</v>
      </c>
      <c r="D36" s="27">
        <f t="shared" si="7"/>
        <v>35995.834799999997</v>
      </c>
      <c r="E36" s="27">
        <f t="shared" si="4"/>
        <v>12005.32</v>
      </c>
      <c r="F36" s="82">
        <f t="shared" si="0"/>
        <v>48001.154799999997</v>
      </c>
      <c r="G36" s="27">
        <f t="shared" si="1"/>
        <v>2999.6528999999996</v>
      </c>
      <c r="H36" s="27">
        <f t="shared" si="1"/>
        <v>1000.4433333333333</v>
      </c>
      <c r="I36" s="82">
        <f t="shared" si="2"/>
        <v>4000.0962333333327</v>
      </c>
      <c r="J36" s="83">
        <f t="shared" si="3"/>
        <v>98.349275409836054</v>
      </c>
      <c r="K36" s="83">
        <f t="shared" si="3"/>
        <v>32.801420765027324</v>
      </c>
      <c r="L36" s="84">
        <f t="shared" si="5"/>
        <v>131.15069617486338</v>
      </c>
    </row>
    <row r="37" spans="1:12" ht="14.1" customHeight="1" x14ac:dyDescent="0.2">
      <c r="A37" s="85"/>
      <c r="B37" s="11"/>
      <c r="C37" s="11">
        <v>17</v>
      </c>
      <c r="D37" s="27">
        <f t="shared" si="7"/>
        <v>36725.480100000001</v>
      </c>
      <c r="E37" s="27">
        <f t="shared" si="4"/>
        <v>12005.32</v>
      </c>
      <c r="F37" s="82">
        <f t="shared" si="0"/>
        <v>48730.8001</v>
      </c>
      <c r="G37" s="27">
        <f t="shared" si="1"/>
        <v>3060.4566749999999</v>
      </c>
      <c r="H37" s="27">
        <f t="shared" si="1"/>
        <v>1000.4433333333333</v>
      </c>
      <c r="I37" s="82">
        <f t="shared" si="2"/>
        <v>4060.9000083333331</v>
      </c>
      <c r="J37" s="83">
        <f t="shared" si="3"/>
        <v>100.34284180327869</v>
      </c>
      <c r="K37" s="83">
        <f t="shared" si="3"/>
        <v>32.801420765027324</v>
      </c>
      <c r="L37" s="84">
        <f t="shared" si="5"/>
        <v>133.144262568306</v>
      </c>
    </row>
    <row r="38" spans="1:12" ht="14.1" customHeight="1" x14ac:dyDescent="0.2">
      <c r="A38" s="85"/>
      <c r="B38" s="11"/>
      <c r="C38" s="11">
        <v>18</v>
      </c>
      <c r="D38" s="27">
        <f t="shared" si="7"/>
        <v>37455.125399999997</v>
      </c>
      <c r="E38" s="27">
        <f t="shared" si="4"/>
        <v>12005.32</v>
      </c>
      <c r="F38" s="82">
        <f t="shared" si="0"/>
        <v>49460.445399999997</v>
      </c>
      <c r="G38" s="27">
        <f t="shared" si="1"/>
        <v>3121.2604499999998</v>
      </c>
      <c r="H38" s="27">
        <f t="shared" si="1"/>
        <v>1000.4433333333333</v>
      </c>
      <c r="I38" s="82">
        <f t="shared" si="2"/>
        <v>4121.7037833333334</v>
      </c>
      <c r="J38" s="83">
        <f t="shared" si="3"/>
        <v>102.33640819672131</v>
      </c>
      <c r="K38" s="83">
        <f t="shared" si="3"/>
        <v>32.801420765027324</v>
      </c>
      <c r="L38" s="84">
        <f t="shared" si="5"/>
        <v>135.13782896174862</v>
      </c>
    </row>
    <row r="39" spans="1:12" ht="14.1" customHeight="1" x14ac:dyDescent="0.2">
      <c r="A39" s="85"/>
      <c r="B39" s="11"/>
      <c r="C39" s="11">
        <v>19</v>
      </c>
      <c r="D39" s="27">
        <f t="shared" si="7"/>
        <v>38184.770699999994</v>
      </c>
      <c r="E39" s="27">
        <f t="shared" si="4"/>
        <v>12005.32</v>
      </c>
      <c r="F39" s="82">
        <f t="shared" si="0"/>
        <v>50190.090699999993</v>
      </c>
      <c r="G39" s="27">
        <f t="shared" si="1"/>
        <v>3182.0642249999996</v>
      </c>
      <c r="H39" s="27">
        <f t="shared" si="1"/>
        <v>1000.4433333333333</v>
      </c>
      <c r="I39" s="82">
        <f t="shared" si="2"/>
        <v>4182.5075583333328</v>
      </c>
      <c r="J39" s="83">
        <f t="shared" si="3"/>
        <v>104.32997459016391</v>
      </c>
      <c r="K39" s="83">
        <f t="shared" si="3"/>
        <v>32.801420765027324</v>
      </c>
      <c r="L39" s="84">
        <f t="shared" si="5"/>
        <v>137.13139535519124</v>
      </c>
    </row>
    <row r="40" spans="1:12" ht="14.1" customHeight="1" x14ac:dyDescent="0.2">
      <c r="A40" s="85"/>
      <c r="B40" s="11"/>
      <c r="C40" s="11">
        <v>20</v>
      </c>
      <c r="D40" s="27">
        <f t="shared" si="7"/>
        <v>38914.415999999997</v>
      </c>
      <c r="E40" s="27">
        <f t="shared" si="4"/>
        <v>12005.32</v>
      </c>
      <c r="F40" s="82">
        <f t="shared" si="0"/>
        <v>50919.735999999997</v>
      </c>
      <c r="G40" s="27">
        <f t="shared" si="1"/>
        <v>3242.8679999999999</v>
      </c>
      <c r="H40" s="27">
        <f t="shared" si="1"/>
        <v>1000.4433333333333</v>
      </c>
      <c r="I40" s="82">
        <f t="shared" si="2"/>
        <v>4243.3113333333331</v>
      </c>
      <c r="J40" s="83">
        <f t="shared" si="3"/>
        <v>106.32354098360655</v>
      </c>
      <c r="K40" s="83">
        <f t="shared" si="3"/>
        <v>32.801420765027324</v>
      </c>
      <c r="L40" s="84">
        <f t="shared" si="5"/>
        <v>139.12496174863386</v>
      </c>
    </row>
    <row r="41" spans="1:12" ht="14.1" customHeight="1" x14ac:dyDescent="0.2">
      <c r="A41" s="85"/>
      <c r="B41" s="11"/>
      <c r="C41" s="11">
        <v>21</v>
      </c>
      <c r="D41" s="27">
        <f t="shared" si="7"/>
        <v>39644.061299999994</v>
      </c>
      <c r="E41" s="27">
        <f t="shared" si="4"/>
        <v>12005.32</v>
      </c>
      <c r="F41" s="82">
        <f t="shared" si="0"/>
        <v>51649.381299999994</v>
      </c>
      <c r="G41" s="27">
        <f t="shared" si="1"/>
        <v>3303.6717749999993</v>
      </c>
      <c r="H41" s="27">
        <f t="shared" si="1"/>
        <v>1000.4433333333333</v>
      </c>
      <c r="I41" s="82">
        <f t="shared" si="2"/>
        <v>4304.1151083333325</v>
      </c>
      <c r="J41" s="83">
        <f t="shared" si="3"/>
        <v>108.31710737704917</v>
      </c>
      <c r="K41" s="83">
        <f t="shared" si="3"/>
        <v>32.801420765027324</v>
      </c>
      <c r="L41" s="84">
        <f t="shared" si="5"/>
        <v>141.11852814207649</v>
      </c>
    </row>
    <row r="42" spans="1:12" ht="14.1" customHeight="1" x14ac:dyDescent="0.2">
      <c r="A42" s="85"/>
      <c r="B42" s="11"/>
      <c r="C42" s="11">
        <v>22</v>
      </c>
      <c r="D42" s="27">
        <f t="shared" si="7"/>
        <v>40373.706599999998</v>
      </c>
      <c r="E42" s="27">
        <f t="shared" si="4"/>
        <v>12005.32</v>
      </c>
      <c r="F42" s="82">
        <f t="shared" si="0"/>
        <v>52379.026599999997</v>
      </c>
      <c r="G42" s="27">
        <f t="shared" si="1"/>
        <v>3364.4755499999997</v>
      </c>
      <c r="H42" s="27">
        <f t="shared" si="1"/>
        <v>1000.4433333333333</v>
      </c>
      <c r="I42" s="82">
        <f t="shared" si="2"/>
        <v>4364.9188833333328</v>
      </c>
      <c r="J42" s="83">
        <f t="shared" si="3"/>
        <v>110.3106737704918</v>
      </c>
      <c r="K42" s="83">
        <f t="shared" si="3"/>
        <v>32.801420765027324</v>
      </c>
      <c r="L42" s="84">
        <f t="shared" si="5"/>
        <v>143.11209453551913</v>
      </c>
    </row>
    <row r="43" spans="1:12" ht="14.1" customHeight="1" x14ac:dyDescent="0.2">
      <c r="A43" s="85"/>
      <c r="B43" s="11"/>
      <c r="C43" s="11">
        <v>23</v>
      </c>
      <c r="D43" s="27">
        <f t="shared" si="7"/>
        <v>41103.351899999994</v>
      </c>
      <c r="E43" s="27">
        <f t="shared" si="4"/>
        <v>12005.32</v>
      </c>
      <c r="F43" s="82">
        <f t="shared" si="0"/>
        <v>53108.671899999994</v>
      </c>
      <c r="G43" s="27">
        <f t="shared" si="1"/>
        <v>3425.2793249999995</v>
      </c>
      <c r="H43" s="27">
        <f t="shared" si="1"/>
        <v>1000.4433333333333</v>
      </c>
      <c r="I43" s="82">
        <f t="shared" si="2"/>
        <v>4425.7226583333331</v>
      </c>
      <c r="J43" s="83">
        <f t="shared" si="3"/>
        <v>112.30424016393441</v>
      </c>
      <c r="K43" s="83">
        <f t="shared" si="3"/>
        <v>32.801420765027324</v>
      </c>
      <c r="L43" s="84">
        <f t="shared" si="5"/>
        <v>145.10566092896173</v>
      </c>
    </row>
    <row r="44" spans="1:12" ht="14.1" customHeight="1" x14ac:dyDescent="0.2">
      <c r="A44" s="85"/>
      <c r="B44" s="11"/>
      <c r="C44" s="11">
        <v>24</v>
      </c>
      <c r="D44" s="27">
        <f t="shared" si="7"/>
        <v>41832.997199999998</v>
      </c>
      <c r="E44" s="27">
        <f t="shared" si="4"/>
        <v>12005.32</v>
      </c>
      <c r="F44" s="82">
        <f t="shared" si="0"/>
        <v>53838.317199999998</v>
      </c>
      <c r="G44" s="27">
        <f t="shared" si="1"/>
        <v>3486.0830999999998</v>
      </c>
      <c r="H44" s="27">
        <f t="shared" si="1"/>
        <v>1000.4433333333333</v>
      </c>
      <c r="I44" s="82">
        <f t="shared" si="2"/>
        <v>4486.5264333333334</v>
      </c>
      <c r="J44" s="83">
        <f t="shared" si="3"/>
        <v>114.29780655737704</v>
      </c>
      <c r="K44" s="83">
        <f t="shared" si="3"/>
        <v>32.801420765027324</v>
      </c>
      <c r="L44" s="84">
        <f t="shared" si="5"/>
        <v>147.09922732240437</v>
      </c>
    </row>
    <row r="45" spans="1:12" ht="14.1" customHeight="1" x14ac:dyDescent="0.2">
      <c r="A45" s="85"/>
      <c r="B45" s="11"/>
      <c r="C45" s="11">
        <v>25</v>
      </c>
      <c r="D45" s="27">
        <f t="shared" si="7"/>
        <v>42562.642499999994</v>
      </c>
      <c r="E45" s="27">
        <f t="shared" si="4"/>
        <v>12005.32</v>
      </c>
      <c r="F45" s="82">
        <f t="shared" si="0"/>
        <v>54567.962499999994</v>
      </c>
      <c r="G45" s="27">
        <f t="shared" si="1"/>
        <v>3546.8868749999997</v>
      </c>
      <c r="H45" s="27">
        <f t="shared" si="1"/>
        <v>1000.4433333333333</v>
      </c>
      <c r="I45" s="82">
        <f t="shared" si="2"/>
        <v>4547.3302083333328</v>
      </c>
      <c r="J45" s="83">
        <f t="shared" si="3"/>
        <v>116.29137295081966</v>
      </c>
      <c r="K45" s="83">
        <f t="shared" si="3"/>
        <v>32.801420765027324</v>
      </c>
      <c r="L45" s="84">
        <f t="shared" si="5"/>
        <v>149.09279371584699</v>
      </c>
    </row>
    <row r="46" spans="1:12" ht="14.1" customHeight="1" x14ac:dyDescent="0.2">
      <c r="A46" s="85"/>
      <c r="B46" s="11"/>
      <c r="C46" s="11">
        <v>26</v>
      </c>
      <c r="D46" s="27">
        <f t="shared" si="7"/>
        <v>43292.287799999991</v>
      </c>
      <c r="E46" s="27">
        <f t="shared" si="4"/>
        <v>12005.32</v>
      </c>
      <c r="F46" s="82">
        <f t="shared" si="0"/>
        <v>55297.607799999991</v>
      </c>
      <c r="G46" s="27">
        <f t="shared" si="1"/>
        <v>3607.6906499999991</v>
      </c>
      <c r="H46" s="27">
        <f t="shared" si="1"/>
        <v>1000.4433333333333</v>
      </c>
      <c r="I46" s="82">
        <f t="shared" si="2"/>
        <v>4608.1339833333323</v>
      </c>
      <c r="J46" s="83">
        <f t="shared" si="3"/>
        <v>118.28493934426227</v>
      </c>
      <c r="K46" s="83">
        <f t="shared" si="3"/>
        <v>32.801420765027324</v>
      </c>
      <c r="L46" s="84">
        <f t="shared" si="5"/>
        <v>151.08636010928959</v>
      </c>
    </row>
    <row r="47" spans="1:12" ht="14.1" customHeight="1" x14ac:dyDescent="0.2">
      <c r="A47" s="85"/>
      <c r="B47" s="11"/>
      <c r="C47" s="11">
        <v>27</v>
      </c>
      <c r="D47" s="27">
        <f t="shared" si="7"/>
        <v>44021.933099999995</v>
      </c>
      <c r="E47" s="27">
        <f t="shared" si="4"/>
        <v>12005.32</v>
      </c>
      <c r="F47" s="82">
        <f t="shared" si="0"/>
        <v>56027.253099999994</v>
      </c>
      <c r="G47" s="27">
        <f t="shared" si="1"/>
        <v>3668.4944249999994</v>
      </c>
      <c r="H47" s="27">
        <f t="shared" si="1"/>
        <v>1000.4433333333333</v>
      </c>
      <c r="I47" s="82">
        <f t="shared" si="2"/>
        <v>4668.9377583333326</v>
      </c>
      <c r="J47" s="83">
        <f t="shared" si="3"/>
        <v>120.2785057377049</v>
      </c>
      <c r="K47" s="83">
        <f t="shared" si="3"/>
        <v>32.801420765027324</v>
      </c>
      <c r="L47" s="84">
        <f t="shared" si="5"/>
        <v>153.07992650273223</v>
      </c>
    </row>
    <row r="48" spans="1:12" ht="14.1" customHeight="1" x14ac:dyDescent="0.2">
      <c r="A48" s="85"/>
      <c r="B48" s="11"/>
      <c r="C48" s="11">
        <v>28</v>
      </c>
      <c r="D48" s="27">
        <f t="shared" si="7"/>
        <v>44751.578399999999</v>
      </c>
      <c r="E48" s="27">
        <f t="shared" si="4"/>
        <v>12005.32</v>
      </c>
      <c r="F48" s="82">
        <f t="shared" si="0"/>
        <v>56756.898399999998</v>
      </c>
      <c r="G48" s="27">
        <f t="shared" si="1"/>
        <v>3729.2981999999997</v>
      </c>
      <c r="H48" s="27">
        <f t="shared" si="1"/>
        <v>1000.4433333333333</v>
      </c>
      <c r="I48" s="82">
        <f t="shared" si="2"/>
        <v>4729.7415333333329</v>
      </c>
      <c r="J48" s="83">
        <f t="shared" si="3"/>
        <v>122.27207213114754</v>
      </c>
      <c r="K48" s="83">
        <f t="shared" si="3"/>
        <v>32.801420765027324</v>
      </c>
      <c r="L48" s="84">
        <f t="shared" si="5"/>
        <v>155.07349289617486</v>
      </c>
    </row>
    <row r="49" spans="1:12" ht="14.1" customHeight="1" x14ac:dyDescent="0.2">
      <c r="A49" s="85"/>
      <c r="B49" s="11"/>
      <c r="C49" s="11">
        <v>29</v>
      </c>
      <c r="D49" s="27">
        <f t="shared" si="7"/>
        <v>45481.223699999995</v>
      </c>
      <c r="E49" s="27">
        <f t="shared" si="4"/>
        <v>12005.32</v>
      </c>
      <c r="F49" s="82">
        <f t="shared" si="0"/>
        <v>57486.543699999995</v>
      </c>
      <c r="G49" s="27">
        <f t="shared" si="1"/>
        <v>3790.1019749999996</v>
      </c>
      <c r="H49" s="27">
        <f t="shared" si="1"/>
        <v>1000.4433333333333</v>
      </c>
      <c r="I49" s="82">
        <f t="shared" si="2"/>
        <v>4790.5453083333332</v>
      </c>
      <c r="J49" s="83">
        <f t="shared" si="3"/>
        <v>124.26563852459014</v>
      </c>
      <c r="K49" s="83">
        <f t="shared" si="3"/>
        <v>32.801420765027324</v>
      </c>
      <c r="L49" s="84">
        <f t="shared" si="5"/>
        <v>157.06705928961748</v>
      </c>
    </row>
    <row r="50" spans="1:12" ht="14.1" customHeight="1" x14ac:dyDescent="0.2">
      <c r="A50" s="85"/>
      <c r="B50" s="11"/>
      <c r="C50" s="11">
        <v>30</v>
      </c>
      <c r="D50" s="27">
        <f t="shared" si="7"/>
        <v>46210.868999999992</v>
      </c>
      <c r="E50" s="27">
        <f t="shared" si="4"/>
        <v>12005.32</v>
      </c>
      <c r="F50" s="82">
        <f t="shared" si="0"/>
        <v>58216.188999999991</v>
      </c>
      <c r="G50" s="27">
        <f t="shared" si="1"/>
        <v>3850.9057499999994</v>
      </c>
      <c r="H50" s="27">
        <f t="shared" si="1"/>
        <v>1000.4433333333333</v>
      </c>
      <c r="I50" s="82">
        <f t="shared" si="2"/>
        <v>4851.3490833333326</v>
      </c>
      <c r="J50" s="83">
        <f t="shared" si="3"/>
        <v>126.25920491803276</v>
      </c>
      <c r="K50" s="83">
        <f t="shared" si="3"/>
        <v>32.801420765027324</v>
      </c>
      <c r="L50" s="84">
        <f t="shared" si="5"/>
        <v>159.0606256830601</v>
      </c>
    </row>
    <row r="51" spans="1:12" ht="14.1" customHeight="1" x14ac:dyDescent="0.2">
      <c r="A51" s="85"/>
      <c r="B51" s="11"/>
      <c r="C51" s="11">
        <v>31</v>
      </c>
      <c r="D51" s="27">
        <f t="shared" si="7"/>
        <v>46940.514299999995</v>
      </c>
      <c r="E51" s="27">
        <f t="shared" si="4"/>
        <v>12005.32</v>
      </c>
      <c r="F51" s="82">
        <f t="shared" si="0"/>
        <v>58945.834299999995</v>
      </c>
      <c r="G51" s="27">
        <f t="shared" si="1"/>
        <v>3911.7095249999998</v>
      </c>
      <c r="H51" s="27">
        <f t="shared" si="1"/>
        <v>1000.4433333333333</v>
      </c>
      <c r="I51" s="82">
        <f t="shared" si="2"/>
        <v>4912.1528583333329</v>
      </c>
      <c r="J51" s="83">
        <f t="shared" si="3"/>
        <v>128.25277131147539</v>
      </c>
      <c r="K51" s="83">
        <f t="shared" si="3"/>
        <v>32.801420765027324</v>
      </c>
      <c r="L51" s="84">
        <f t="shared" si="5"/>
        <v>161.05419207650272</v>
      </c>
    </row>
    <row r="52" spans="1:12" ht="14.1" customHeight="1" x14ac:dyDescent="0.2">
      <c r="A52" s="85"/>
      <c r="B52" s="11"/>
      <c r="C52" s="11">
        <v>32</v>
      </c>
      <c r="D52" s="27">
        <f t="shared" si="7"/>
        <v>47670.159599999999</v>
      </c>
      <c r="E52" s="27">
        <f t="shared" si="4"/>
        <v>12005.32</v>
      </c>
      <c r="F52" s="82">
        <f t="shared" si="0"/>
        <v>59675.479599999999</v>
      </c>
      <c r="G52" s="27">
        <f t="shared" si="1"/>
        <v>3972.5133000000001</v>
      </c>
      <c r="H52" s="27">
        <f t="shared" si="1"/>
        <v>1000.4433333333333</v>
      </c>
      <c r="I52" s="82">
        <f t="shared" si="2"/>
        <v>4972.9566333333332</v>
      </c>
      <c r="J52" s="83">
        <f t="shared" si="3"/>
        <v>130.24633770491803</v>
      </c>
      <c r="K52" s="83">
        <f t="shared" si="3"/>
        <v>32.801420765027324</v>
      </c>
      <c r="L52" s="84">
        <f t="shared" si="5"/>
        <v>163.04775846994536</v>
      </c>
    </row>
    <row r="53" spans="1:12" ht="14.1" customHeight="1" x14ac:dyDescent="0.2">
      <c r="A53" s="85"/>
      <c r="B53" s="11"/>
      <c r="C53" s="11">
        <v>33</v>
      </c>
      <c r="D53" s="27">
        <f t="shared" si="7"/>
        <v>48399.804899999996</v>
      </c>
      <c r="E53" s="27">
        <f t="shared" si="4"/>
        <v>12005.32</v>
      </c>
      <c r="F53" s="82">
        <f t="shared" si="0"/>
        <v>60405.124899999995</v>
      </c>
      <c r="G53" s="27">
        <f t="shared" si="1"/>
        <v>4033.3170749999995</v>
      </c>
      <c r="H53" s="27">
        <f>E53/$G$7</f>
        <v>1000.4433333333333</v>
      </c>
      <c r="I53" s="82">
        <f t="shared" si="2"/>
        <v>5033.7604083333326</v>
      </c>
      <c r="J53" s="83">
        <f t="shared" si="3"/>
        <v>132.23990409836065</v>
      </c>
      <c r="K53" s="83">
        <f t="shared" si="3"/>
        <v>32.801420765027324</v>
      </c>
      <c r="L53" s="84">
        <f t="shared" si="5"/>
        <v>165.04132486338798</v>
      </c>
    </row>
    <row r="54" spans="1:12" ht="14.1" customHeight="1" x14ac:dyDescent="0.2">
      <c r="A54" s="85"/>
      <c r="B54" s="11"/>
      <c r="C54" s="11">
        <v>34</v>
      </c>
      <c r="D54" s="27">
        <f t="shared" si="7"/>
        <v>49129.450199999992</v>
      </c>
      <c r="E54" s="27">
        <f t="shared" si="4"/>
        <v>12005.32</v>
      </c>
      <c r="F54" s="82">
        <f t="shared" si="0"/>
        <v>61134.770199999992</v>
      </c>
      <c r="G54" s="27">
        <f t="shared" si="1"/>
        <v>4094.1208499999993</v>
      </c>
      <c r="H54" s="27">
        <f t="shared" si="1"/>
        <v>1000.4433333333333</v>
      </c>
      <c r="I54" s="82">
        <f t="shared" si="2"/>
        <v>5094.5641833333329</v>
      </c>
      <c r="J54" s="83">
        <f t="shared" si="3"/>
        <v>134.23347049180325</v>
      </c>
      <c r="K54" s="83">
        <f t="shared" si="3"/>
        <v>32.801420765027324</v>
      </c>
      <c r="L54" s="84">
        <f t="shared" si="5"/>
        <v>167.03489125683058</v>
      </c>
    </row>
    <row r="55" spans="1:12" ht="10.5" customHeight="1" x14ac:dyDescent="0.2">
      <c r="A55" s="85"/>
      <c r="B55" s="11"/>
      <c r="C55" s="11">
        <v>35</v>
      </c>
      <c r="D55" s="27">
        <f t="shared" si="7"/>
        <v>49859.095499999996</v>
      </c>
      <c r="E55" s="27">
        <f t="shared" si="4"/>
        <v>12005.32</v>
      </c>
      <c r="F55" s="82">
        <f t="shared" si="0"/>
        <v>61864.415499999996</v>
      </c>
      <c r="G55" s="27">
        <f t="shared" si="1"/>
        <v>4154.9246249999997</v>
      </c>
      <c r="H55" s="27">
        <f t="shared" si="1"/>
        <v>1000.4433333333333</v>
      </c>
      <c r="I55" s="82">
        <f t="shared" si="2"/>
        <v>5155.3679583333333</v>
      </c>
      <c r="J55" s="83">
        <f t="shared" si="3"/>
        <v>136.22703688524589</v>
      </c>
      <c r="K55" s="83">
        <f t="shared" si="3"/>
        <v>32.801420765027324</v>
      </c>
      <c r="L55" s="84">
        <f t="shared" si="5"/>
        <v>169.02845765027322</v>
      </c>
    </row>
    <row r="56" spans="1:12" x14ac:dyDescent="0.2">
      <c r="A56" s="85"/>
      <c r="B56" s="11"/>
      <c r="C56" s="11">
        <v>36</v>
      </c>
      <c r="D56" s="27">
        <f t="shared" si="7"/>
        <v>50588.7408</v>
      </c>
      <c r="E56" s="27">
        <f t="shared" si="4"/>
        <v>12005.32</v>
      </c>
      <c r="F56" s="82">
        <f t="shared" si="0"/>
        <v>62594.060799999999</v>
      </c>
      <c r="G56" s="27">
        <f t="shared" si="1"/>
        <v>4215.7284</v>
      </c>
      <c r="H56" s="27">
        <f t="shared" si="1"/>
        <v>1000.4433333333333</v>
      </c>
      <c r="I56" s="82">
        <f t="shared" si="2"/>
        <v>5216.1717333333336</v>
      </c>
      <c r="J56" s="83">
        <f t="shared" si="3"/>
        <v>138.22060327868851</v>
      </c>
      <c r="K56" s="83">
        <f t="shared" si="3"/>
        <v>32.801420765027324</v>
      </c>
      <c r="L56" s="84">
        <f t="shared" si="5"/>
        <v>171.02202404371585</v>
      </c>
    </row>
  </sheetData>
  <sheetProtection algorithmName="SHA-512" hashValue="KZIJDmGUq3ywqnYs6QKt6Ub4xHNre7r3kW6TjFugjZK5QvIbISyRe+DeAe9cBP2oqfl/DZJoEisLZ9czmTvsRQ==" saltValue="wAwllCUct0LjkxJ2ZtnNyA==" spinCount="100000" sheet="1" objects="1" scenarios="1"/>
  <mergeCells count="11">
    <mergeCell ref="E2:I2"/>
    <mergeCell ref="H3:I3"/>
    <mergeCell ref="F4:I5"/>
    <mergeCell ref="A5:D6"/>
    <mergeCell ref="J8:L8"/>
    <mergeCell ref="D8:F8"/>
    <mergeCell ref="A8:A9"/>
    <mergeCell ref="B8:B9"/>
    <mergeCell ref="C8:C9"/>
    <mergeCell ref="G8:I8"/>
    <mergeCell ref="K3:L3"/>
  </mergeCells>
  <phoneticPr fontId="2" type="noConversion"/>
  <pageMargins left="0.39370078740157483" right="0" top="0" bottom="0.39370078740157483" header="0.15748031496062992" footer="0.15748031496062992"/>
  <pageSetup paperSize="9" orientation="portrait" r:id="rId1"/>
  <headerFooter alignWithMargins="0">
    <oddFooter>&amp;L&amp;8&amp;A&amp;R&amp;8Version/e &amp;D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  <pageSetUpPr fitToPage="1"/>
  </sheetPr>
  <dimension ref="A1:N58"/>
  <sheetViews>
    <sheetView zoomScaleNormal="100" workbookViewId="0">
      <selection activeCell="M16" sqref="M16"/>
    </sheetView>
  </sheetViews>
  <sheetFormatPr baseColWidth="10" defaultColWidth="11.42578125" defaultRowHeight="12.75" outlineLevelRow="1" x14ac:dyDescent="0.2"/>
  <cols>
    <col min="1" max="1" width="34.140625" bestFit="1" customWidth="1"/>
    <col min="2" max="2" width="4" bestFit="1" customWidth="1"/>
    <col min="3" max="4" width="7.85546875" bestFit="1" customWidth="1"/>
    <col min="5" max="5" width="9.5703125" bestFit="1" customWidth="1"/>
    <col min="6" max="6" width="16.85546875" bestFit="1" customWidth="1"/>
    <col min="7" max="7" width="6.28515625" hidden="1" customWidth="1"/>
    <col min="8" max="8" width="21.7109375" bestFit="1" customWidth="1"/>
    <col min="9" max="9" width="11.42578125" bestFit="1" customWidth="1"/>
    <col min="10" max="10" width="16.85546875" bestFit="1" customWidth="1"/>
    <col min="11" max="11" width="11.7109375" customWidth="1"/>
    <col min="12" max="12" width="9.42578125" customWidth="1"/>
    <col min="13" max="13" width="13.7109375" bestFit="1" customWidth="1"/>
    <col min="14" max="14" width="14.5703125" customWidth="1"/>
    <col min="15" max="15" width="16.5703125" customWidth="1"/>
    <col min="17" max="17" width="11.7109375" bestFit="1" customWidth="1"/>
  </cols>
  <sheetData>
    <row r="1" spans="1:14" ht="63.7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4" ht="18.75" customHeight="1" x14ac:dyDescent="0.2"/>
    <row r="3" spans="1:14" x14ac:dyDescent="0.2">
      <c r="F3" s="47">
        <v>43831</v>
      </c>
      <c r="K3" s="101"/>
      <c r="L3" s="101"/>
    </row>
    <row r="4" spans="1:14" ht="84" customHeight="1" x14ac:dyDescent="0.2">
      <c r="F4" s="48" t="s">
        <v>49</v>
      </c>
      <c r="L4">
        <f>IF(K4="A",1062.96,IF(K4="B",951.72,IF(K4="C",679.8,IF(K4="D","618",0))))</f>
        <v>0</v>
      </c>
    </row>
    <row r="5" spans="1:14" ht="12" customHeight="1" x14ac:dyDescent="0.2">
      <c r="B5" s="110" t="s">
        <v>11</v>
      </c>
      <c r="C5" s="111"/>
      <c r="D5" s="111"/>
      <c r="E5" s="111"/>
      <c r="F5" s="112"/>
      <c r="H5" s="1" t="s">
        <v>12</v>
      </c>
      <c r="I5" s="2"/>
      <c r="J5" s="2"/>
      <c r="K5" s="3"/>
      <c r="L5" s="4"/>
      <c r="M5" s="102" t="s">
        <v>54</v>
      </c>
      <c r="N5" s="102"/>
    </row>
    <row r="6" spans="1:14" x14ac:dyDescent="0.2">
      <c r="B6" s="5" t="s">
        <v>13</v>
      </c>
      <c r="C6" s="103" t="s">
        <v>14</v>
      </c>
      <c r="D6" s="103"/>
      <c r="E6" s="104">
        <v>335.7</v>
      </c>
      <c r="F6" s="104"/>
      <c r="H6" s="113">
        <v>18.600000000000001</v>
      </c>
      <c r="I6" s="114"/>
      <c r="J6" s="115" t="s">
        <v>15</v>
      </c>
      <c r="K6" s="116"/>
      <c r="M6" s="52" t="s">
        <v>50</v>
      </c>
      <c r="N6" s="53">
        <v>1062.96</v>
      </c>
    </row>
    <row r="7" spans="1:14" x14ac:dyDescent="0.2">
      <c r="B7" s="5" t="s">
        <v>16</v>
      </c>
      <c r="C7" s="103" t="s">
        <v>14</v>
      </c>
      <c r="D7" s="103"/>
      <c r="E7" s="104"/>
      <c r="F7" s="104"/>
      <c r="G7" s="50"/>
      <c r="H7" s="105">
        <v>20.149999999999999</v>
      </c>
      <c r="I7" s="106"/>
      <c r="J7" s="109">
        <v>366</v>
      </c>
      <c r="K7" s="108"/>
      <c r="M7" s="52" t="s">
        <v>51</v>
      </c>
      <c r="N7" s="53">
        <v>951.72</v>
      </c>
    </row>
    <row r="8" spans="1:14" x14ac:dyDescent="0.2">
      <c r="B8" s="5" t="s">
        <v>17</v>
      </c>
      <c r="C8" s="103" t="s">
        <v>14</v>
      </c>
      <c r="D8" s="103"/>
      <c r="E8" s="104">
        <v>387.34</v>
      </c>
      <c r="F8" s="104"/>
      <c r="H8" s="105">
        <v>21.18</v>
      </c>
      <c r="I8" s="106"/>
      <c r="J8" s="107" t="str">
        <f>CONCATENATE("GIORNALIERO - TÄGLICH  
(",J7," giorni/Tage)")</f>
        <v>GIORNALIERO - TÄGLICH  
(366 giorni/Tage)</v>
      </c>
      <c r="K8" s="108"/>
      <c r="M8" s="52" t="s">
        <v>52</v>
      </c>
      <c r="N8" s="53">
        <v>679.8</v>
      </c>
    </row>
    <row r="9" spans="1:14" x14ac:dyDescent="0.2">
      <c r="B9" s="5" t="s">
        <v>18</v>
      </c>
      <c r="C9" s="103" t="s">
        <v>14</v>
      </c>
      <c r="D9" s="103"/>
      <c r="E9" s="104">
        <v>413.17</v>
      </c>
      <c r="F9" s="104"/>
      <c r="H9" s="105">
        <v>23.25</v>
      </c>
      <c r="I9" s="106"/>
      <c r="J9" s="107" t="s">
        <v>19</v>
      </c>
      <c r="K9" s="108"/>
      <c r="M9" s="52" t="s">
        <v>53</v>
      </c>
      <c r="N9" s="53">
        <v>618</v>
      </c>
    </row>
    <row r="10" spans="1:14" x14ac:dyDescent="0.2">
      <c r="B10" s="5" t="s">
        <v>20</v>
      </c>
      <c r="C10" s="103" t="s">
        <v>14</v>
      </c>
      <c r="D10" s="103"/>
      <c r="E10" s="104">
        <v>438.99</v>
      </c>
      <c r="F10" s="104"/>
      <c r="H10" s="105">
        <v>26.86</v>
      </c>
      <c r="I10" s="106"/>
      <c r="J10" s="107" t="s">
        <v>21</v>
      </c>
      <c r="K10" s="108"/>
    </row>
    <row r="11" spans="1:14" x14ac:dyDescent="0.2">
      <c r="B11" s="5" t="s">
        <v>22</v>
      </c>
      <c r="C11" s="103" t="s">
        <v>14</v>
      </c>
      <c r="D11" s="103"/>
      <c r="E11" s="104">
        <v>464.81</v>
      </c>
      <c r="F11" s="104"/>
      <c r="H11" s="105">
        <v>30.48</v>
      </c>
      <c r="I11" s="106"/>
      <c r="J11" s="107" t="s">
        <v>23</v>
      </c>
      <c r="K11" s="108"/>
      <c r="M11" s="68" t="s">
        <v>55</v>
      </c>
    </row>
    <row r="12" spans="1:14" x14ac:dyDescent="0.2">
      <c r="B12" s="5" t="s">
        <v>24</v>
      </c>
      <c r="C12" s="103" t="s">
        <v>14</v>
      </c>
      <c r="D12" s="103"/>
      <c r="E12" s="104">
        <v>490.63</v>
      </c>
      <c r="F12" s="104"/>
      <c r="H12" s="105">
        <v>35.64</v>
      </c>
      <c r="I12" s="106"/>
      <c r="J12" s="107" t="s">
        <v>25</v>
      </c>
      <c r="K12" s="108"/>
      <c r="M12" s="69" t="s">
        <v>56</v>
      </c>
    </row>
    <row r="13" spans="1:14" x14ac:dyDescent="0.2">
      <c r="B13" s="5" t="s">
        <v>26</v>
      </c>
      <c r="C13" s="103" t="s">
        <v>14</v>
      </c>
      <c r="D13" s="103"/>
      <c r="E13" s="104">
        <v>516.46</v>
      </c>
      <c r="F13" s="104"/>
      <c r="H13" s="105">
        <v>42.35</v>
      </c>
      <c r="I13" s="106"/>
      <c r="J13" s="107" t="s">
        <v>27</v>
      </c>
      <c r="K13" s="108"/>
      <c r="M13" s="69" t="s">
        <v>57</v>
      </c>
    </row>
    <row r="14" spans="1:14" x14ac:dyDescent="0.2">
      <c r="B14" s="5" t="s">
        <v>28</v>
      </c>
      <c r="C14" s="103" t="s">
        <v>14</v>
      </c>
      <c r="D14" s="103"/>
      <c r="E14" s="104">
        <v>542.28</v>
      </c>
      <c r="F14" s="104"/>
      <c r="H14" s="105">
        <v>50.1</v>
      </c>
      <c r="I14" s="106"/>
      <c r="J14" s="107" t="s">
        <v>29</v>
      </c>
      <c r="K14" s="108"/>
      <c r="M14" s="69" t="s">
        <v>58</v>
      </c>
    </row>
    <row r="15" spans="1:14" x14ac:dyDescent="0.2">
      <c r="M15" s="69" t="s">
        <v>59</v>
      </c>
    </row>
    <row r="16" spans="1:14" x14ac:dyDescent="0.2">
      <c r="F16">
        <f>40*12</f>
        <v>480</v>
      </c>
    </row>
    <row r="17" spans="1:11" x14ac:dyDescent="0.2">
      <c r="A17" s="32" t="s">
        <v>46</v>
      </c>
      <c r="E17" s="31" t="s">
        <v>42</v>
      </c>
      <c r="F17" s="31" t="s">
        <v>43</v>
      </c>
      <c r="I17" s="30" t="s">
        <v>41</v>
      </c>
      <c r="J17" s="30" t="s">
        <v>40</v>
      </c>
      <c r="K17" s="30"/>
    </row>
    <row r="18" spans="1:11" x14ac:dyDescent="0.2">
      <c r="B18" s="11">
        <v>1</v>
      </c>
      <c r="C18" s="26">
        <v>7280.26</v>
      </c>
      <c r="D18" s="26">
        <v>9126.6200000000008</v>
      </c>
      <c r="E18" s="33">
        <v>10404.08</v>
      </c>
      <c r="F18" s="44">
        <f>+E18+$F$16</f>
        <v>10884.08</v>
      </c>
      <c r="I18" s="29">
        <f>+F18*100%/E18-100%</f>
        <v>4.6135746745507467E-2</v>
      </c>
      <c r="J18" s="29">
        <f t="shared" ref="J18:J28" si="0">+((C18+F18)*100%/(C18+E18))-100%</f>
        <v>2.7142658419822219E-2</v>
      </c>
      <c r="K18" s="29">
        <f t="shared" ref="K18:K28" si="1">+((D18+F18)*100%/(D18+E18))-100%</f>
        <v>2.4576692079648854E-2</v>
      </c>
    </row>
    <row r="19" spans="1:11" x14ac:dyDescent="0.2">
      <c r="B19" s="11">
        <v>2</v>
      </c>
      <c r="C19" s="26">
        <v>8778.39</v>
      </c>
      <c r="D19" s="26">
        <v>11240.2</v>
      </c>
      <c r="E19" s="33">
        <v>10432.49</v>
      </c>
      <c r="F19" s="44">
        <f t="shared" ref="F19:F28" si="2">+E19+$F$16</f>
        <v>10912.49</v>
      </c>
      <c r="I19" s="29">
        <f t="shared" ref="I19:I28" si="3">+F19*100%/E19-100%</f>
        <v>4.6010108804321881E-2</v>
      </c>
      <c r="J19" s="29">
        <f t="shared" si="0"/>
        <v>2.4985841356564675E-2</v>
      </c>
      <c r="K19" s="29">
        <f t="shared" si="1"/>
        <v>2.214768909627729E-2</v>
      </c>
    </row>
    <row r="20" spans="1:11" x14ac:dyDescent="0.2">
      <c r="B20" s="11">
        <v>3</v>
      </c>
      <c r="C20" s="26">
        <v>9539.0300000000007</v>
      </c>
      <c r="D20" s="26">
        <v>12292.27</v>
      </c>
      <c r="E20" s="33">
        <v>10469.299999999999</v>
      </c>
      <c r="F20" s="44">
        <f t="shared" si="2"/>
        <v>10949.3</v>
      </c>
      <c r="I20" s="29">
        <f t="shared" si="3"/>
        <v>4.584833752017814E-2</v>
      </c>
      <c r="J20" s="29">
        <f t="shared" si="0"/>
        <v>2.3990008161600684E-2</v>
      </c>
      <c r="K20" s="29">
        <f t="shared" si="1"/>
        <v>2.1088176254977054E-2</v>
      </c>
    </row>
    <row r="21" spans="1:11" x14ac:dyDescent="0.2">
      <c r="B21" s="11">
        <v>4</v>
      </c>
      <c r="C21" s="26">
        <v>10299.66</v>
      </c>
      <c r="D21" s="26">
        <v>13365.36</v>
      </c>
      <c r="E21" s="33">
        <v>10525.06</v>
      </c>
      <c r="F21" s="44">
        <f t="shared" si="2"/>
        <v>11005.06</v>
      </c>
      <c r="I21" s="29">
        <f t="shared" si="3"/>
        <v>4.5605440729078905E-2</v>
      </c>
      <c r="J21" s="29">
        <f t="shared" si="0"/>
        <v>2.3049529597516827E-2</v>
      </c>
      <c r="K21" s="29">
        <f t="shared" si="1"/>
        <v>2.0091735515742393E-2</v>
      </c>
    </row>
    <row r="22" spans="1:11" x14ac:dyDescent="0.2">
      <c r="B22" s="11">
        <v>5</v>
      </c>
      <c r="C22" s="26">
        <v>11591.59</v>
      </c>
      <c r="D22" s="26">
        <v>15040.25</v>
      </c>
      <c r="E22" s="33">
        <v>10570.3</v>
      </c>
      <c r="F22" s="44">
        <f t="shared" si="2"/>
        <v>11050.3</v>
      </c>
      <c r="I22" s="29">
        <f t="shared" si="3"/>
        <v>4.541025325676662E-2</v>
      </c>
      <c r="J22" s="29">
        <f t="shared" si="0"/>
        <v>2.1658802566026703E-2</v>
      </c>
      <c r="K22" s="29">
        <f t="shared" si="1"/>
        <v>1.8742276132297064E-2</v>
      </c>
    </row>
    <row r="23" spans="1:11" x14ac:dyDescent="0.2">
      <c r="B23" s="11">
        <v>6</v>
      </c>
      <c r="C23" s="26">
        <v>12936.13</v>
      </c>
      <c r="D23" s="26">
        <v>17097.02</v>
      </c>
      <c r="E23" s="33">
        <v>10636.59</v>
      </c>
      <c r="F23" s="44">
        <f t="shared" si="2"/>
        <v>11116.59</v>
      </c>
      <c r="I23" s="29">
        <f t="shared" si="3"/>
        <v>4.5127244727868554E-2</v>
      </c>
      <c r="J23" s="29">
        <f t="shared" si="0"/>
        <v>2.0362520744318102E-2</v>
      </c>
      <c r="K23" s="29">
        <f t="shared" si="1"/>
        <v>1.7307519648541936E-2</v>
      </c>
    </row>
    <row r="24" spans="1:11" x14ac:dyDescent="0.2">
      <c r="B24" s="11">
        <v>7</v>
      </c>
      <c r="C24" s="26">
        <v>15341.14</v>
      </c>
      <c r="D24" s="26">
        <v>20271.080000000002</v>
      </c>
      <c r="E24" s="33">
        <v>10706.02</v>
      </c>
      <c r="F24" s="44">
        <f t="shared" si="2"/>
        <v>11186.02</v>
      </c>
      <c r="I24" s="29">
        <f t="shared" si="3"/>
        <v>4.4834588390457064E-2</v>
      </c>
      <c r="J24" s="29">
        <f t="shared" si="0"/>
        <v>1.8428112700194621E-2</v>
      </c>
      <c r="K24" s="29">
        <f t="shared" si="1"/>
        <v>1.5495317508740225E-2</v>
      </c>
    </row>
    <row r="25" spans="1:11" x14ac:dyDescent="0.2">
      <c r="B25" s="24" t="s">
        <v>38</v>
      </c>
      <c r="C25" s="26">
        <v>17041.259999999998</v>
      </c>
      <c r="D25" s="26">
        <v>22294.2</v>
      </c>
      <c r="E25" s="33">
        <v>10790.18</v>
      </c>
      <c r="F25" s="44">
        <f t="shared" si="2"/>
        <v>11270.18</v>
      </c>
      <c r="I25" s="29">
        <f t="shared" si="3"/>
        <v>4.4484892745070059E-2</v>
      </c>
      <c r="J25" s="29">
        <f t="shared" si="0"/>
        <v>1.7246682169517635E-2</v>
      </c>
      <c r="K25" s="29">
        <f t="shared" si="1"/>
        <v>1.4508357115956327E-2</v>
      </c>
    </row>
    <row r="26" spans="1:11" x14ac:dyDescent="0.2">
      <c r="B26" s="11" t="s">
        <v>10</v>
      </c>
      <c r="C26" s="26">
        <v>16108.09</v>
      </c>
      <c r="D26" s="26">
        <v>21082.22</v>
      </c>
      <c r="E26" s="33">
        <v>10753.37</v>
      </c>
      <c r="F26" s="44">
        <f t="shared" si="2"/>
        <v>11233.37</v>
      </c>
      <c r="I26" s="29">
        <f t="shared" si="3"/>
        <v>4.4637169557078415E-2</v>
      </c>
      <c r="J26" s="29">
        <f t="shared" si="0"/>
        <v>1.7869468003600675E-2</v>
      </c>
      <c r="K26" s="29">
        <f t="shared" si="1"/>
        <v>1.5077465189117012E-2</v>
      </c>
    </row>
    <row r="27" spans="1:11" x14ac:dyDescent="0.2">
      <c r="B27" s="11">
        <v>8</v>
      </c>
      <c r="C27" s="26">
        <v>18738.240000000002</v>
      </c>
      <c r="D27" s="26">
        <v>24321.51</v>
      </c>
      <c r="E27" s="33">
        <v>10790.18</v>
      </c>
      <c r="F27" s="44">
        <f t="shared" si="2"/>
        <v>11270.18</v>
      </c>
      <c r="I27" s="29">
        <f t="shared" si="3"/>
        <v>4.4484892745070059E-2</v>
      </c>
      <c r="J27" s="29">
        <f t="shared" si="0"/>
        <v>1.6255526032209033E-2</v>
      </c>
      <c r="K27" s="29">
        <f t="shared" si="1"/>
        <v>1.3670660683094527E-2</v>
      </c>
    </row>
    <row r="28" spans="1:11" x14ac:dyDescent="0.2">
      <c r="B28" s="11">
        <v>9</v>
      </c>
      <c r="C28" s="26">
        <v>22388.89</v>
      </c>
      <c r="D28" s="26">
        <v>29843.78</v>
      </c>
      <c r="E28" s="33">
        <v>10850.16</v>
      </c>
      <c r="F28" s="44">
        <f t="shared" si="2"/>
        <v>11330.16</v>
      </c>
      <c r="I28" s="29">
        <f t="shared" si="3"/>
        <v>4.4238978964365572E-2</v>
      </c>
      <c r="J28" s="29">
        <f t="shared" si="0"/>
        <v>1.4440845932720769E-2</v>
      </c>
      <c r="K28" s="29">
        <f t="shared" si="1"/>
        <v>1.1795368057258671E-2</v>
      </c>
    </row>
    <row r="29" spans="1:11" x14ac:dyDescent="0.2">
      <c r="C29" s="25"/>
      <c r="I29" s="28"/>
    </row>
    <row r="30" spans="1:11" x14ac:dyDescent="0.2">
      <c r="I30" s="46"/>
      <c r="J30" s="45"/>
    </row>
    <row r="31" spans="1:11" x14ac:dyDescent="0.2">
      <c r="F31">
        <f>40*12</f>
        <v>480</v>
      </c>
    </row>
    <row r="32" spans="1:11" x14ac:dyDescent="0.2">
      <c r="A32" s="32" t="s">
        <v>48</v>
      </c>
      <c r="E32" s="31" t="s">
        <v>42</v>
      </c>
      <c r="F32" s="31" t="s">
        <v>43</v>
      </c>
      <c r="I32" s="30" t="s">
        <v>41</v>
      </c>
      <c r="J32" s="30" t="s">
        <v>40</v>
      </c>
      <c r="K32" s="30"/>
    </row>
    <row r="33" spans="1:12" x14ac:dyDescent="0.2">
      <c r="B33" s="11">
        <v>1</v>
      </c>
      <c r="C33" s="26">
        <v>7280.26</v>
      </c>
      <c r="D33" s="26">
        <v>9126.6200000000008</v>
      </c>
      <c r="E33" s="26">
        <v>9924.08</v>
      </c>
      <c r="F33" s="33">
        <f>+E33+$F$31</f>
        <v>10404.08</v>
      </c>
      <c r="I33" s="29">
        <f t="shared" ref="I33:I43" si="4">+F33*100%/E33-100%</f>
        <v>4.8367203811335635E-2</v>
      </c>
      <c r="J33" s="29">
        <f t="shared" ref="J33:J43" si="5">+((C33+F33)*100%/(C33+E33))-100%</f>
        <v>2.7899936876392806E-2</v>
      </c>
      <c r="K33" s="29">
        <f t="shared" ref="K33:K43" si="6">+((D33+F33)*100%/(D33+E33))-100%</f>
        <v>2.5195924559202609E-2</v>
      </c>
    </row>
    <row r="34" spans="1:12" x14ac:dyDescent="0.2">
      <c r="B34" s="11">
        <v>2</v>
      </c>
      <c r="C34" s="26">
        <v>8778.39</v>
      </c>
      <c r="D34" s="26">
        <v>11240.2</v>
      </c>
      <c r="E34" s="26">
        <v>9952.49</v>
      </c>
      <c r="F34" s="33">
        <f t="shared" ref="F34:F43" si="7">+E34+$F$31</f>
        <v>10432.49</v>
      </c>
      <c r="I34" s="29">
        <f t="shared" si="4"/>
        <v>4.8229136628120228E-2</v>
      </c>
      <c r="J34" s="29">
        <f t="shared" si="5"/>
        <v>2.5626131820822184E-2</v>
      </c>
      <c r="K34" s="29">
        <f t="shared" si="6"/>
        <v>2.2649319175621407E-2</v>
      </c>
    </row>
    <row r="35" spans="1:12" x14ac:dyDescent="0.2">
      <c r="B35" s="11">
        <v>3</v>
      </c>
      <c r="C35" s="26">
        <v>9539.0300000000007</v>
      </c>
      <c r="D35" s="26">
        <v>12292.27</v>
      </c>
      <c r="E35" s="26">
        <v>9989.2999999999993</v>
      </c>
      <c r="F35" s="33">
        <f t="shared" si="7"/>
        <v>10469.299999999999</v>
      </c>
      <c r="I35" s="29">
        <f t="shared" si="4"/>
        <v>4.8051415014064958E-2</v>
      </c>
      <c r="J35" s="29">
        <f t="shared" si="5"/>
        <v>2.4579674759695358E-2</v>
      </c>
      <c r="K35" s="29">
        <f t="shared" si="6"/>
        <v>2.1542467608880234E-2</v>
      </c>
    </row>
    <row r="36" spans="1:12" x14ac:dyDescent="0.2">
      <c r="B36" s="11">
        <v>4</v>
      </c>
      <c r="C36" s="26">
        <v>10299.66</v>
      </c>
      <c r="D36" s="26">
        <v>13365.36</v>
      </c>
      <c r="E36" s="26">
        <v>10045.06</v>
      </c>
      <c r="F36" s="33">
        <f t="shared" si="7"/>
        <v>10525.06</v>
      </c>
      <c r="I36" s="29">
        <f t="shared" si="4"/>
        <v>4.7784682221908126E-2</v>
      </c>
      <c r="J36" s="29">
        <f t="shared" si="5"/>
        <v>2.3593345103791075E-2</v>
      </c>
      <c r="K36" s="29">
        <f t="shared" si="6"/>
        <v>2.0503690237082539E-2</v>
      </c>
    </row>
    <row r="37" spans="1:12" x14ac:dyDescent="0.2">
      <c r="B37" s="11">
        <v>5</v>
      </c>
      <c r="C37" s="26">
        <v>11591.59</v>
      </c>
      <c r="D37" s="26">
        <v>15040.25</v>
      </c>
      <c r="E37" s="26">
        <v>10090.299999999999</v>
      </c>
      <c r="F37" s="33">
        <f t="shared" si="7"/>
        <v>10570.3</v>
      </c>
      <c r="I37" s="29">
        <f t="shared" si="4"/>
        <v>4.7570438936404225E-2</v>
      </c>
      <c r="J37" s="29">
        <f t="shared" si="5"/>
        <v>2.2138291449684599E-2</v>
      </c>
      <c r="K37" s="29">
        <f t="shared" si="6"/>
        <v>1.910025845037211E-2</v>
      </c>
    </row>
    <row r="38" spans="1:12" x14ac:dyDescent="0.2">
      <c r="B38" s="11">
        <v>6</v>
      </c>
      <c r="C38" s="26">
        <v>12936.13</v>
      </c>
      <c r="D38" s="26">
        <v>17097.02</v>
      </c>
      <c r="E38" s="26">
        <v>10156.59</v>
      </c>
      <c r="F38" s="33">
        <f t="shared" si="7"/>
        <v>10636.59</v>
      </c>
      <c r="I38" s="29">
        <f t="shared" si="4"/>
        <v>4.725995634361535E-2</v>
      </c>
      <c r="J38" s="29">
        <f t="shared" si="5"/>
        <v>2.0785771446585777E-2</v>
      </c>
      <c r="K38" s="29">
        <f t="shared" si="6"/>
        <v>1.7612345667234575E-2</v>
      </c>
    </row>
    <row r="39" spans="1:12" x14ac:dyDescent="0.2">
      <c r="B39" s="11">
        <v>7</v>
      </c>
      <c r="C39" s="26">
        <v>15341.14</v>
      </c>
      <c r="D39" s="26">
        <v>20271.080000000002</v>
      </c>
      <c r="E39" s="26">
        <v>10226.02</v>
      </c>
      <c r="F39" s="33">
        <f t="shared" si="7"/>
        <v>10706.02</v>
      </c>
      <c r="I39" s="29">
        <f t="shared" si="4"/>
        <v>4.6939082849436931E-2</v>
      </c>
      <c r="J39" s="29">
        <f t="shared" si="5"/>
        <v>1.8774083629155447E-2</v>
      </c>
      <c r="K39" s="29">
        <f t="shared" si="6"/>
        <v>1.5739201432267258E-2</v>
      </c>
    </row>
    <row r="40" spans="1:12" x14ac:dyDescent="0.2">
      <c r="B40" s="24" t="s">
        <v>38</v>
      </c>
      <c r="C40" s="26">
        <v>17041.259999999998</v>
      </c>
      <c r="D40" s="26">
        <v>22294.2</v>
      </c>
      <c r="E40" s="26">
        <v>10310.18</v>
      </c>
      <c r="F40" s="33">
        <f t="shared" si="7"/>
        <v>10790.18</v>
      </c>
      <c r="I40" s="29">
        <f t="shared" si="4"/>
        <v>4.655592821851795E-2</v>
      </c>
      <c r="J40" s="29">
        <f t="shared" si="5"/>
        <v>1.7549350235307459E-2</v>
      </c>
      <c r="K40" s="29">
        <f t="shared" si="6"/>
        <v>1.472194840079788E-2</v>
      </c>
    </row>
    <row r="41" spans="1:12" x14ac:dyDescent="0.2">
      <c r="B41" s="11" t="s">
        <v>10</v>
      </c>
      <c r="C41" s="26">
        <v>16108.09</v>
      </c>
      <c r="D41" s="26">
        <v>21082.22</v>
      </c>
      <c r="E41" s="26">
        <v>10273.370000000001</v>
      </c>
      <c r="F41" s="33">
        <f t="shared" si="7"/>
        <v>10753.37</v>
      </c>
      <c r="I41" s="29">
        <f t="shared" si="4"/>
        <v>4.6722740444469446E-2</v>
      </c>
      <c r="J41" s="29">
        <f t="shared" si="5"/>
        <v>1.8194595750197218E-2</v>
      </c>
      <c r="K41" s="29">
        <f t="shared" si="6"/>
        <v>1.5308275175176078E-2</v>
      </c>
    </row>
    <row r="42" spans="1:12" x14ac:dyDescent="0.2">
      <c r="B42" s="11">
        <v>8</v>
      </c>
      <c r="C42" s="26">
        <v>18738.240000000002</v>
      </c>
      <c r="D42" s="26">
        <v>24321.51</v>
      </c>
      <c r="E42" s="26">
        <v>10310.18</v>
      </c>
      <c r="F42" s="33">
        <f t="shared" si="7"/>
        <v>10790.18</v>
      </c>
      <c r="I42" s="29">
        <f t="shared" si="4"/>
        <v>4.655592821851795E-2</v>
      </c>
      <c r="J42" s="29">
        <f t="shared" si="5"/>
        <v>1.6524134531241241E-2</v>
      </c>
      <c r="K42" s="29">
        <f t="shared" si="6"/>
        <v>1.3860137925697513E-2</v>
      </c>
    </row>
    <row r="43" spans="1:12" x14ac:dyDescent="0.2">
      <c r="B43" s="11">
        <v>9</v>
      </c>
      <c r="C43" s="26">
        <v>22388.89</v>
      </c>
      <c r="D43" s="26">
        <v>29843.78</v>
      </c>
      <c r="E43" s="26">
        <v>10370.16</v>
      </c>
      <c r="F43" s="33">
        <f t="shared" si="7"/>
        <v>10850.16</v>
      </c>
      <c r="I43" s="29">
        <f t="shared" si="4"/>
        <v>4.6286653243537312E-2</v>
      </c>
      <c r="J43" s="29">
        <f t="shared" si="5"/>
        <v>1.4652439554871277E-2</v>
      </c>
      <c r="K43" s="29">
        <f t="shared" si="6"/>
        <v>1.1936159451175321E-2</v>
      </c>
    </row>
    <row r="44" spans="1:12" x14ac:dyDescent="0.2">
      <c r="C44" s="25"/>
    </row>
    <row r="45" spans="1:12" outlineLevel="1" x14ac:dyDescent="0.2">
      <c r="A45" t="s">
        <v>39</v>
      </c>
    </row>
    <row r="46" spans="1:12" outlineLevel="1" x14ac:dyDescent="0.2">
      <c r="A46">
        <v>7.4999999999999997E-3</v>
      </c>
      <c r="B46" s="11">
        <v>1</v>
      </c>
      <c r="C46" s="26">
        <v>7280.26</v>
      </c>
      <c r="D46" s="26">
        <v>9126.6200000000008</v>
      </c>
      <c r="E46" s="26">
        <v>9924.08</v>
      </c>
      <c r="G46" s="43"/>
      <c r="H46" s="43"/>
      <c r="I46" s="43"/>
      <c r="J46" s="43"/>
      <c r="K46" s="43"/>
      <c r="L46" s="43"/>
    </row>
    <row r="47" spans="1:12" outlineLevel="1" x14ac:dyDescent="0.2">
      <c r="B47" s="11">
        <v>2</v>
      </c>
      <c r="C47" s="26">
        <v>8778.39</v>
      </c>
      <c r="D47" s="26">
        <v>11240.2</v>
      </c>
      <c r="E47" s="26">
        <v>9952.49</v>
      </c>
      <c r="G47" s="43"/>
      <c r="H47" s="43"/>
      <c r="I47" s="43"/>
      <c r="J47" s="43"/>
      <c r="K47" s="43"/>
      <c r="L47" s="43"/>
    </row>
    <row r="48" spans="1:12" outlineLevel="1" x14ac:dyDescent="0.2">
      <c r="B48" s="11">
        <v>3</v>
      </c>
      <c r="C48" s="26">
        <v>9539.0300000000007</v>
      </c>
      <c r="D48" s="26">
        <v>12292.27</v>
      </c>
      <c r="E48" s="26">
        <v>9989.2999999999993</v>
      </c>
      <c r="G48" s="43"/>
      <c r="H48" s="43"/>
      <c r="I48" s="43"/>
      <c r="J48" s="43"/>
      <c r="K48" s="43"/>
      <c r="L48" s="43"/>
    </row>
    <row r="49" spans="2:12" outlineLevel="1" x14ac:dyDescent="0.2">
      <c r="B49" s="11">
        <v>4</v>
      </c>
      <c r="C49" s="26">
        <v>10299.66</v>
      </c>
      <c r="D49" s="26">
        <v>13365.36</v>
      </c>
      <c r="E49" s="26">
        <v>10045.06</v>
      </c>
      <c r="G49" s="43"/>
      <c r="H49" s="43"/>
      <c r="I49" s="43"/>
      <c r="J49" s="43"/>
      <c r="K49" s="43"/>
      <c r="L49" s="43"/>
    </row>
    <row r="50" spans="2:12" outlineLevel="1" x14ac:dyDescent="0.2">
      <c r="B50" s="11">
        <v>5</v>
      </c>
      <c r="C50" s="26">
        <v>11591.59</v>
      </c>
      <c r="D50" s="26">
        <v>15040.25</v>
      </c>
      <c r="E50" s="26">
        <v>10090.299999999999</v>
      </c>
      <c r="G50" s="43"/>
      <c r="H50" s="43"/>
      <c r="I50" s="43"/>
      <c r="J50" s="43"/>
      <c r="K50" s="43"/>
      <c r="L50" s="43"/>
    </row>
    <row r="51" spans="2:12" outlineLevel="1" x14ac:dyDescent="0.2">
      <c r="B51" s="11">
        <v>6</v>
      </c>
      <c r="C51" s="26">
        <v>12936.13</v>
      </c>
      <c r="D51" s="26">
        <v>17097.02</v>
      </c>
      <c r="E51" s="26">
        <v>10156.59</v>
      </c>
      <c r="G51" s="43"/>
      <c r="H51" s="43"/>
      <c r="I51" s="43"/>
      <c r="J51" s="43"/>
      <c r="K51" s="43"/>
      <c r="L51" s="43"/>
    </row>
    <row r="52" spans="2:12" outlineLevel="1" x14ac:dyDescent="0.2">
      <c r="B52" s="11">
        <v>7</v>
      </c>
      <c r="C52" s="26">
        <v>15341.14</v>
      </c>
      <c r="D52" s="26">
        <v>20271.080000000002</v>
      </c>
      <c r="E52" s="26">
        <v>10226.02</v>
      </c>
      <c r="G52" s="43"/>
      <c r="H52" s="43"/>
      <c r="I52" s="43"/>
      <c r="J52" s="43"/>
      <c r="K52" s="43"/>
      <c r="L52" s="43"/>
    </row>
    <row r="53" spans="2:12" outlineLevel="1" x14ac:dyDescent="0.2">
      <c r="B53" s="24" t="s">
        <v>38</v>
      </c>
      <c r="C53" s="26">
        <v>17041.259999999998</v>
      </c>
      <c r="D53" s="26">
        <v>22294.2</v>
      </c>
      <c r="E53" s="26">
        <v>10310.18</v>
      </c>
      <c r="G53" s="43"/>
      <c r="H53" s="43"/>
      <c r="I53" s="43"/>
      <c r="J53" s="43"/>
      <c r="K53" s="43"/>
      <c r="L53" s="43"/>
    </row>
    <row r="54" spans="2:12" outlineLevel="1" x14ac:dyDescent="0.2">
      <c r="B54" s="11" t="s">
        <v>10</v>
      </c>
      <c r="C54" s="26">
        <v>16108.09</v>
      </c>
      <c r="D54" s="26">
        <v>21082.22</v>
      </c>
      <c r="E54" s="26">
        <v>10273.370000000001</v>
      </c>
      <c r="G54" s="43"/>
      <c r="H54" s="43"/>
      <c r="I54" s="43"/>
      <c r="J54" s="43"/>
      <c r="K54" s="43"/>
      <c r="L54" s="43"/>
    </row>
    <row r="55" spans="2:12" outlineLevel="1" x14ac:dyDescent="0.2">
      <c r="B55" s="11">
        <v>8</v>
      </c>
      <c r="C55" s="26">
        <v>18738.240000000002</v>
      </c>
      <c r="D55" s="26">
        <v>24321.51</v>
      </c>
      <c r="E55" s="26">
        <v>10310.18</v>
      </c>
      <c r="G55" s="43"/>
      <c r="H55" s="43"/>
      <c r="I55" s="43"/>
      <c r="J55" s="43"/>
      <c r="K55" s="43"/>
      <c r="L55" s="43"/>
    </row>
    <row r="56" spans="2:12" outlineLevel="1" x14ac:dyDescent="0.2">
      <c r="B56" s="11">
        <v>9</v>
      </c>
      <c r="C56" s="26">
        <v>22388.89</v>
      </c>
      <c r="D56" s="26">
        <v>29843.78</v>
      </c>
      <c r="E56" s="26">
        <v>10370.16</v>
      </c>
      <c r="G56" s="43"/>
      <c r="H56" s="43"/>
      <c r="I56" s="43"/>
      <c r="J56" s="43"/>
      <c r="K56" s="43"/>
      <c r="L56" s="43"/>
    </row>
    <row r="57" spans="2:12" x14ac:dyDescent="0.2">
      <c r="G57" s="43"/>
      <c r="H57" s="43"/>
      <c r="I57" s="43"/>
      <c r="J57" s="43"/>
    </row>
    <row r="58" spans="2:12" x14ac:dyDescent="0.2">
      <c r="G58" s="43"/>
      <c r="H58" s="43"/>
      <c r="I58" s="43"/>
      <c r="J58" s="43"/>
    </row>
  </sheetData>
  <mergeCells count="39">
    <mergeCell ref="C7:D7"/>
    <mergeCell ref="E7:F7"/>
    <mergeCell ref="H7:I7"/>
    <mergeCell ref="J7:K7"/>
    <mergeCell ref="B5:F5"/>
    <mergeCell ref="C6:D6"/>
    <mergeCell ref="E6:F6"/>
    <mergeCell ref="H6:I6"/>
    <mergeCell ref="J6:K6"/>
    <mergeCell ref="C8:D8"/>
    <mergeCell ref="E8:F8"/>
    <mergeCell ref="H8:I8"/>
    <mergeCell ref="J8:K8"/>
    <mergeCell ref="C9:D9"/>
    <mergeCell ref="E9:F9"/>
    <mergeCell ref="H9:I9"/>
    <mergeCell ref="J9:K9"/>
    <mergeCell ref="H10:I10"/>
    <mergeCell ref="J10:K10"/>
    <mergeCell ref="C11:D11"/>
    <mergeCell ref="E11:F11"/>
    <mergeCell ref="H11:I11"/>
    <mergeCell ref="J11:K11"/>
    <mergeCell ref="K3:L3"/>
    <mergeCell ref="M5:N5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</mergeCells>
  <phoneticPr fontId="2" type="noConversion"/>
  <pageMargins left="0.39370078740157499" right="0.39370078740157499" top="0.59055118110236204" bottom="0.59055118110236204" header="0.27559055118110198" footer="0.27559055118110198"/>
  <pageSetup paperSize="9" scale="96" orientation="portrait" r:id="rId1"/>
  <headerFooter alignWithMargins="0">
    <oddFooter>&amp;L&amp;7Gehaltsamt 4.6 Ufficio Stipendi (Wieser)
&amp;Z&amp;F/&amp;A&amp;R&amp;7Seite &amp;P/&amp;N
Druck vom &amp;D</oddFooter>
  </headerFooter>
  <rowBreaks count="1" manualBreakCount="1">
    <brk id="4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A25A5-A1CF-45E3-8CDC-28125841ADF7}">
  <sheetPr>
    <tabColor indexed="10"/>
    <pageSetUpPr fitToPage="1"/>
  </sheetPr>
  <dimension ref="A1:O55"/>
  <sheetViews>
    <sheetView zoomScaleNormal="100" workbookViewId="0">
      <selection activeCell="G12" sqref="G12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2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(100%+E$7)*[1]Tabelle1!$C$34</f>
        <v>8778.39</v>
      </c>
      <c r="E10" s="72">
        <v>11361.08</v>
      </c>
      <c r="F10" s="54">
        <f>IF($F$9="A",Data!$N$6,IF($F$9="B",Data!$N$7,IF($F$9="C",Data!$N$8,IF($F$9="D",Data!$N$9,0))))</f>
        <v>951.72</v>
      </c>
      <c r="G10" s="57">
        <f>SUM(D10:F10)</f>
        <v>21091.190000000002</v>
      </c>
      <c r="H10" s="58">
        <f t="shared" ref="H10:I54" si="0">D10/$H$7</f>
        <v>731.53249999999991</v>
      </c>
      <c r="I10" s="58">
        <f>E10/$H$7</f>
        <v>946.75666666666666</v>
      </c>
      <c r="J10" s="58">
        <f>$F$10/12</f>
        <v>79.31</v>
      </c>
      <c r="K10" s="57">
        <f>SUM(H10:J10)</f>
        <v>1757.5991666666664</v>
      </c>
      <c r="L10" s="55">
        <f t="shared" ref="L10:L54" si="1">D10/$L$7</f>
        <v>23.984672131147541</v>
      </c>
      <c r="M10" s="55">
        <f t="shared" ref="M10:M54" si="2">E10/$L$7</f>
        <v>31.041202185792351</v>
      </c>
      <c r="N10" s="55">
        <f>$F$10/$L$7</f>
        <v>2.6003278688524589</v>
      </c>
      <c r="O10" s="56">
        <f>SUM(L10:N10)</f>
        <v>57.626202185792351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9305.0933999999997</v>
      </c>
      <c r="E11" s="59">
        <f t="shared" ref="E11:E54" si="3">E10</f>
        <v>11361.08</v>
      </c>
      <c r="F11" s="54">
        <f>IF($F$9="A",Data!$N$6,IF($F$9="B",Data!$N$7,IF($F$9="C",Data!$N$8,IF($F$9="D",Data!$N$9,0))))</f>
        <v>951.72</v>
      </c>
      <c r="G11" s="57">
        <f t="shared" ref="G11:G54" si="4">SUM(D11:F11)</f>
        <v>21617.893400000001</v>
      </c>
      <c r="H11" s="58">
        <f t="shared" si="0"/>
        <v>775.42444999999998</v>
      </c>
      <c r="I11" s="58">
        <f t="shared" si="0"/>
        <v>946.75666666666666</v>
      </c>
      <c r="J11" s="58">
        <f t="shared" ref="J11:J54" si="5">$F$10/12</f>
        <v>79.31</v>
      </c>
      <c r="K11" s="57">
        <f t="shared" ref="K11:K54" si="6">SUM(H11:J11)</f>
        <v>1801.4911166666666</v>
      </c>
      <c r="L11" s="55">
        <f t="shared" si="1"/>
        <v>25.423752459016391</v>
      </c>
      <c r="M11" s="55">
        <f t="shared" si="2"/>
        <v>31.041202185792351</v>
      </c>
      <c r="N11" s="55">
        <f t="shared" ref="N11:N54" si="7">$F$10/$L$7</f>
        <v>2.6003278688524589</v>
      </c>
      <c r="O11" s="56">
        <f t="shared" ref="O11:O53" si="8">SUM(L11:N11)</f>
        <v>59.065282513661202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9831.7968000000001</v>
      </c>
      <c r="E12" s="59">
        <f t="shared" si="3"/>
        <v>11361.08</v>
      </c>
      <c r="F12" s="54">
        <f>IF($F$9="A",Data!$N$6,IF($F$9="B",Data!$N$7,IF($F$9="C",Data!$N$8,IF($F$9="D",Data!$N$9,0))))</f>
        <v>951.72</v>
      </c>
      <c r="G12" s="57">
        <f t="shared" si="4"/>
        <v>22144.596799999999</v>
      </c>
      <c r="H12" s="58">
        <f t="shared" si="0"/>
        <v>819.31640000000004</v>
      </c>
      <c r="I12" s="58">
        <f t="shared" si="0"/>
        <v>946.75666666666666</v>
      </c>
      <c r="J12" s="58">
        <f t="shared" si="5"/>
        <v>79.31</v>
      </c>
      <c r="K12" s="57">
        <f t="shared" si="6"/>
        <v>1845.3830666666668</v>
      </c>
      <c r="L12" s="55">
        <f t="shared" si="1"/>
        <v>26.862832786885246</v>
      </c>
      <c r="M12" s="55">
        <f t="shared" si="2"/>
        <v>31.041202185792351</v>
      </c>
      <c r="N12" s="55">
        <f t="shared" si="7"/>
        <v>2.6003278688524589</v>
      </c>
      <c r="O12" s="56">
        <f t="shared" si="8"/>
        <v>60.504362841530053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10358.500199999999</v>
      </c>
      <c r="E13" s="59">
        <f t="shared" si="3"/>
        <v>11361.08</v>
      </c>
      <c r="F13" s="54">
        <f>IF($F$9="A",Data!$N$6,IF($F$9="B",Data!$N$7,IF($F$9="C",Data!$N$8,IF($F$9="D",Data!$N$9,0))))</f>
        <v>951.72</v>
      </c>
      <c r="G13" s="57">
        <f t="shared" si="4"/>
        <v>22671.300199999998</v>
      </c>
      <c r="H13" s="58">
        <f t="shared" si="0"/>
        <v>863.20834999999988</v>
      </c>
      <c r="I13" s="58">
        <f t="shared" si="0"/>
        <v>946.75666666666666</v>
      </c>
      <c r="J13" s="58">
        <f t="shared" si="5"/>
        <v>79.31</v>
      </c>
      <c r="K13" s="57">
        <f t="shared" si="6"/>
        <v>1889.2750166666665</v>
      </c>
      <c r="L13" s="55">
        <f t="shared" si="1"/>
        <v>28.301913114754093</v>
      </c>
      <c r="M13" s="55">
        <f t="shared" si="2"/>
        <v>31.041202185792351</v>
      </c>
      <c r="N13" s="55">
        <f t="shared" si="7"/>
        <v>2.6003278688524589</v>
      </c>
      <c r="O13" s="56">
        <f t="shared" si="8"/>
        <v>61.943443169398904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(100%+E$7)*[1]Tabelle1!$D$34</f>
        <v>11240.2</v>
      </c>
      <c r="E14" s="73">
        <f t="shared" si="3"/>
        <v>11361.08</v>
      </c>
      <c r="F14" s="54">
        <f>IF($F$9="A",Data!$N$6,IF($F$9="B",Data!$N$7,IF($F$9="C",Data!$N$8,IF($F$9="D",Data!$N$9,0))))</f>
        <v>951.72</v>
      </c>
      <c r="G14" s="57">
        <f t="shared" si="4"/>
        <v>23553</v>
      </c>
      <c r="H14" s="58">
        <f t="shared" si="0"/>
        <v>936.68333333333339</v>
      </c>
      <c r="I14" s="58">
        <f t="shared" si="0"/>
        <v>946.75666666666666</v>
      </c>
      <c r="J14" s="58">
        <f t="shared" si="5"/>
        <v>79.31</v>
      </c>
      <c r="K14" s="57">
        <f t="shared" si="6"/>
        <v>1962.75</v>
      </c>
      <c r="L14" s="55">
        <f t="shared" si="1"/>
        <v>30.710928961748635</v>
      </c>
      <c r="M14" s="55">
        <f t="shared" si="2"/>
        <v>31.041202185792351</v>
      </c>
      <c r="N14" s="55">
        <f t="shared" si="7"/>
        <v>2.6003278688524589</v>
      </c>
      <c r="O14" s="56">
        <f t="shared" si="8"/>
        <v>64.352459016393439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11577.406000000001</v>
      </c>
      <c r="E15" s="59">
        <f t="shared" si="3"/>
        <v>11361.08</v>
      </c>
      <c r="F15" s="54">
        <f>IF($F$9="A",Data!$N$6,IF($F$9="B",Data!$N$7,IF($F$9="C",Data!$N$8,IF($F$9="D",Data!$N$9,0))))</f>
        <v>951.72</v>
      </c>
      <c r="G15" s="57">
        <f t="shared" si="4"/>
        <v>23890.206000000002</v>
      </c>
      <c r="H15" s="58">
        <f t="shared" si="0"/>
        <v>964.7838333333334</v>
      </c>
      <c r="I15" s="58">
        <f t="shared" si="0"/>
        <v>946.75666666666666</v>
      </c>
      <c r="J15" s="58">
        <f t="shared" si="5"/>
        <v>79.31</v>
      </c>
      <c r="K15" s="57">
        <f t="shared" si="6"/>
        <v>1990.8505</v>
      </c>
      <c r="L15" s="55">
        <f t="shared" si="1"/>
        <v>31.632256830601094</v>
      </c>
      <c r="M15" s="55">
        <f t="shared" si="2"/>
        <v>31.041202185792351</v>
      </c>
      <c r="N15" s="55">
        <f t="shared" si="7"/>
        <v>2.6003278688524589</v>
      </c>
      <c r="O15" s="56">
        <f t="shared" si="8"/>
        <v>65.273786885245897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11914.612000000001</v>
      </c>
      <c r="E16" s="59">
        <f t="shared" si="3"/>
        <v>11361.08</v>
      </c>
      <c r="F16" s="54">
        <f>IF($F$9="A",Data!$N$6,IF($F$9="B",Data!$N$7,IF($F$9="C",Data!$N$8,IF($F$9="D",Data!$N$9,0))))</f>
        <v>951.72</v>
      </c>
      <c r="G16" s="57">
        <f t="shared" si="4"/>
        <v>24227.412000000004</v>
      </c>
      <c r="H16" s="58">
        <f t="shared" si="0"/>
        <v>992.88433333333342</v>
      </c>
      <c r="I16" s="58">
        <f t="shared" si="0"/>
        <v>946.75666666666666</v>
      </c>
      <c r="J16" s="58">
        <f t="shared" si="5"/>
        <v>79.31</v>
      </c>
      <c r="K16" s="57">
        <f t="shared" si="6"/>
        <v>2018.951</v>
      </c>
      <c r="L16" s="55">
        <f t="shared" si="1"/>
        <v>32.553584699453552</v>
      </c>
      <c r="M16" s="55">
        <f t="shared" si="2"/>
        <v>31.041202185792351</v>
      </c>
      <c r="N16" s="55">
        <f t="shared" si="7"/>
        <v>2.6003278688524589</v>
      </c>
      <c r="O16" s="56">
        <f t="shared" si="8"/>
        <v>66.195114754098356</v>
      </c>
    </row>
    <row r="17" spans="1:15" ht="14.1" customHeight="1" x14ac:dyDescent="0.2">
      <c r="A17" s="11"/>
      <c r="B17" s="11"/>
      <c r="C17" s="11">
        <v>3</v>
      </c>
      <c r="D17" s="59">
        <f t="shared" si="9"/>
        <v>12251.818000000001</v>
      </c>
      <c r="E17" s="59">
        <f t="shared" si="3"/>
        <v>11361.08</v>
      </c>
      <c r="F17" s="54">
        <f>IF($F$9="A",Data!$N$6,IF($F$9="B",Data!$N$7,IF($F$9="C",Data!$N$8,IF($F$9="D",Data!$N$9,0))))</f>
        <v>951.72</v>
      </c>
      <c r="G17" s="57">
        <f t="shared" si="4"/>
        <v>24564.618000000002</v>
      </c>
      <c r="H17" s="58">
        <f t="shared" si="0"/>
        <v>1020.9848333333334</v>
      </c>
      <c r="I17" s="58">
        <f t="shared" si="0"/>
        <v>946.75666666666666</v>
      </c>
      <c r="J17" s="58">
        <f t="shared" si="5"/>
        <v>79.31</v>
      </c>
      <c r="K17" s="57">
        <f t="shared" si="6"/>
        <v>2047.0515</v>
      </c>
      <c r="L17" s="55">
        <f t="shared" si="1"/>
        <v>33.474912568306017</v>
      </c>
      <c r="M17" s="55">
        <f t="shared" si="2"/>
        <v>31.041202185792351</v>
      </c>
      <c r="N17" s="55">
        <f t="shared" si="7"/>
        <v>2.6003278688524589</v>
      </c>
      <c r="O17" s="56">
        <f t="shared" si="8"/>
        <v>67.116442622950828</v>
      </c>
    </row>
    <row r="18" spans="1:15" ht="14.1" customHeight="1" x14ac:dyDescent="0.2">
      <c r="A18" s="11"/>
      <c r="B18" s="11"/>
      <c r="C18" s="11">
        <v>4</v>
      </c>
      <c r="D18" s="59">
        <f t="shared" si="9"/>
        <v>12589.024000000001</v>
      </c>
      <c r="E18" s="59">
        <f t="shared" si="3"/>
        <v>11361.08</v>
      </c>
      <c r="F18" s="54">
        <f>IF($F$9="A",Data!$N$6,IF($F$9="B",Data!$N$7,IF($F$9="C",Data!$N$8,IF($F$9="D",Data!$N$9,0))))</f>
        <v>951.72</v>
      </c>
      <c r="G18" s="57">
        <f t="shared" si="4"/>
        <v>24901.824000000001</v>
      </c>
      <c r="H18" s="58">
        <f t="shared" si="0"/>
        <v>1049.0853333333334</v>
      </c>
      <c r="I18" s="58">
        <f t="shared" si="0"/>
        <v>946.75666666666666</v>
      </c>
      <c r="J18" s="58">
        <f t="shared" si="5"/>
        <v>79.31</v>
      </c>
      <c r="K18" s="57">
        <f t="shared" si="6"/>
        <v>2075.152</v>
      </c>
      <c r="L18" s="55">
        <f t="shared" si="1"/>
        <v>34.396240437158475</v>
      </c>
      <c r="M18" s="55">
        <f t="shared" si="2"/>
        <v>31.041202185792351</v>
      </c>
      <c r="N18" s="55">
        <f t="shared" si="7"/>
        <v>2.6003278688524589</v>
      </c>
      <c r="O18" s="56">
        <f t="shared" si="8"/>
        <v>68.037770491803286</v>
      </c>
    </row>
    <row r="19" spans="1:15" ht="14.1" customHeight="1" x14ac:dyDescent="0.2">
      <c r="A19" s="11"/>
      <c r="B19" s="11"/>
      <c r="C19" s="11">
        <v>5</v>
      </c>
      <c r="D19" s="59">
        <f t="shared" si="9"/>
        <v>12926.230000000001</v>
      </c>
      <c r="E19" s="59">
        <f t="shared" si="3"/>
        <v>11361.08</v>
      </c>
      <c r="F19" s="54">
        <f>IF($F$9="A",Data!$N$6,IF($F$9="B",Data!$N$7,IF($F$9="C",Data!$N$8,IF($F$9="D",Data!$N$9,0))))</f>
        <v>951.72</v>
      </c>
      <c r="G19" s="57">
        <f t="shared" si="4"/>
        <v>25239.030000000002</v>
      </c>
      <c r="H19" s="58">
        <f t="shared" si="0"/>
        <v>1077.1858333333334</v>
      </c>
      <c r="I19" s="58">
        <f t="shared" si="0"/>
        <v>946.75666666666666</v>
      </c>
      <c r="J19" s="58">
        <f t="shared" si="5"/>
        <v>79.31</v>
      </c>
      <c r="K19" s="57">
        <f t="shared" si="6"/>
        <v>2103.2525000000001</v>
      </c>
      <c r="L19" s="55">
        <f t="shared" si="1"/>
        <v>35.317568306010934</v>
      </c>
      <c r="M19" s="55">
        <f t="shared" si="2"/>
        <v>31.041202185792351</v>
      </c>
      <c r="N19" s="55">
        <f t="shared" si="7"/>
        <v>2.6003278688524589</v>
      </c>
      <c r="O19" s="56">
        <f t="shared" si="8"/>
        <v>68.959098360655744</v>
      </c>
    </row>
    <row r="20" spans="1:15" ht="14.1" customHeight="1" x14ac:dyDescent="0.2">
      <c r="A20" s="11"/>
      <c r="B20" s="11"/>
      <c r="C20" s="11">
        <v>6</v>
      </c>
      <c r="D20" s="59">
        <f t="shared" si="9"/>
        <v>13263.436000000002</v>
      </c>
      <c r="E20" s="59">
        <f t="shared" si="3"/>
        <v>11361.08</v>
      </c>
      <c r="F20" s="54">
        <f>IF($F$9="A",Data!$N$6,IF($F$9="B",Data!$N$7,IF($F$9="C",Data!$N$8,IF($F$9="D",Data!$N$9,0))))</f>
        <v>951.72</v>
      </c>
      <c r="G20" s="57">
        <f t="shared" si="4"/>
        <v>25576.236000000004</v>
      </c>
      <c r="H20" s="58">
        <f t="shared" si="0"/>
        <v>1105.2863333333335</v>
      </c>
      <c r="I20" s="58">
        <f t="shared" si="0"/>
        <v>946.75666666666666</v>
      </c>
      <c r="J20" s="58">
        <f t="shared" si="5"/>
        <v>79.31</v>
      </c>
      <c r="K20" s="57">
        <f t="shared" si="6"/>
        <v>2131.3530000000001</v>
      </c>
      <c r="L20" s="55">
        <f t="shared" si="1"/>
        <v>36.238896174863392</v>
      </c>
      <c r="M20" s="55">
        <f t="shared" si="2"/>
        <v>31.041202185792351</v>
      </c>
      <c r="N20" s="55">
        <f t="shared" si="7"/>
        <v>2.6003278688524589</v>
      </c>
      <c r="O20" s="56">
        <f t="shared" si="8"/>
        <v>69.880426229508203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13600.642</v>
      </c>
      <c r="E21" s="59">
        <f t="shared" si="3"/>
        <v>11361.08</v>
      </c>
      <c r="F21" s="54">
        <f>IF($F$9="A",Data!$N$6,IF($F$9="B",Data!$N$7,IF($F$9="C",Data!$N$8,IF($F$9="D",Data!$N$9,0))))</f>
        <v>951.72</v>
      </c>
      <c r="G21" s="57">
        <f t="shared" si="4"/>
        <v>25913.442000000003</v>
      </c>
      <c r="H21" s="58">
        <f t="shared" si="0"/>
        <v>1133.3868333333332</v>
      </c>
      <c r="I21" s="58">
        <f t="shared" si="0"/>
        <v>946.75666666666666</v>
      </c>
      <c r="J21" s="58">
        <f t="shared" si="5"/>
        <v>79.31</v>
      </c>
      <c r="K21" s="57">
        <f t="shared" si="6"/>
        <v>2159.4535000000001</v>
      </c>
      <c r="L21" s="55">
        <f t="shared" si="1"/>
        <v>37.16022404371585</v>
      </c>
      <c r="M21" s="55">
        <f t="shared" si="2"/>
        <v>31.041202185792351</v>
      </c>
      <c r="N21" s="55">
        <f t="shared" si="7"/>
        <v>2.6003278688524589</v>
      </c>
      <c r="O21" s="56">
        <f t="shared" si="8"/>
        <v>70.801754098360661</v>
      </c>
    </row>
    <row r="22" spans="1:15" ht="14.1" customHeight="1" x14ac:dyDescent="0.2">
      <c r="A22" s="11"/>
      <c r="B22" s="11"/>
      <c r="C22" s="11">
        <v>8</v>
      </c>
      <c r="D22" s="59">
        <f t="shared" si="9"/>
        <v>13937.848000000002</v>
      </c>
      <c r="E22" s="59">
        <f t="shared" si="3"/>
        <v>11361.08</v>
      </c>
      <c r="F22" s="54">
        <f>IF($F$9="A",Data!$N$6,IF($F$9="B",Data!$N$7,IF($F$9="C",Data!$N$8,IF($F$9="D",Data!$N$9,0))))</f>
        <v>951.72</v>
      </c>
      <c r="G22" s="57">
        <f t="shared" si="4"/>
        <v>26250.648000000001</v>
      </c>
      <c r="H22" s="58">
        <f t="shared" si="0"/>
        <v>1161.4873333333335</v>
      </c>
      <c r="I22" s="58">
        <f t="shared" si="0"/>
        <v>946.75666666666666</v>
      </c>
      <c r="J22" s="58">
        <f t="shared" si="5"/>
        <v>79.31</v>
      </c>
      <c r="K22" s="57">
        <f t="shared" si="6"/>
        <v>2187.5540000000001</v>
      </c>
      <c r="L22" s="55">
        <f t="shared" si="1"/>
        <v>38.081551912568308</v>
      </c>
      <c r="M22" s="55">
        <f t="shared" si="2"/>
        <v>31.041202185792351</v>
      </c>
      <c r="N22" s="55">
        <f t="shared" si="7"/>
        <v>2.6003278688524589</v>
      </c>
      <c r="O22" s="56">
        <f t="shared" si="8"/>
        <v>71.723081967213119</v>
      </c>
    </row>
    <row r="23" spans="1:15" ht="14.1" customHeight="1" x14ac:dyDescent="0.2">
      <c r="A23" s="11"/>
      <c r="B23" s="11"/>
      <c r="C23" s="11">
        <v>9</v>
      </c>
      <c r="D23" s="59">
        <f t="shared" si="9"/>
        <v>14275.054</v>
      </c>
      <c r="E23" s="59">
        <f t="shared" si="3"/>
        <v>11361.08</v>
      </c>
      <c r="F23" s="54">
        <f>IF($F$9="A",Data!$N$6,IF($F$9="B",Data!$N$7,IF($F$9="C",Data!$N$8,IF($F$9="D",Data!$N$9,0))))</f>
        <v>951.72</v>
      </c>
      <c r="G23" s="57">
        <f t="shared" si="4"/>
        <v>26587.853999999999</v>
      </c>
      <c r="H23" s="58">
        <f t="shared" si="0"/>
        <v>1189.5878333333333</v>
      </c>
      <c r="I23" s="58">
        <f t="shared" si="0"/>
        <v>946.75666666666666</v>
      </c>
      <c r="J23" s="58">
        <f t="shared" si="5"/>
        <v>79.31</v>
      </c>
      <c r="K23" s="57">
        <f t="shared" si="6"/>
        <v>2215.6545000000001</v>
      </c>
      <c r="L23" s="55">
        <f t="shared" si="1"/>
        <v>39.002879781420766</v>
      </c>
      <c r="M23" s="55">
        <f t="shared" si="2"/>
        <v>31.041202185792351</v>
      </c>
      <c r="N23" s="55">
        <f t="shared" si="7"/>
        <v>2.6003278688524589</v>
      </c>
      <c r="O23" s="56">
        <f t="shared" si="8"/>
        <v>72.644409836065577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14612.260000000002</v>
      </c>
      <c r="E24" s="59">
        <f t="shared" si="3"/>
        <v>11361.08</v>
      </c>
      <c r="F24" s="54">
        <f>IF($F$9="A",Data!$N$6,IF($F$9="B",Data!$N$7,IF($F$9="C",Data!$N$8,IF($F$9="D",Data!$N$9,0))))</f>
        <v>951.72</v>
      </c>
      <c r="G24" s="57">
        <f t="shared" si="4"/>
        <v>26925.060000000005</v>
      </c>
      <c r="H24" s="58">
        <f t="shared" si="0"/>
        <v>1217.6883333333335</v>
      </c>
      <c r="I24" s="58">
        <f t="shared" si="0"/>
        <v>946.75666666666666</v>
      </c>
      <c r="J24" s="58">
        <f t="shared" si="5"/>
        <v>79.31</v>
      </c>
      <c r="K24" s="57">
        <f t="shared" si="6"/>
        <v>2243.7550000000001</v>
      </c>
      <c r="L24" s="55">
        <f t="shared" si="1"/>
        <v>39.924207650273232</v>
      </c>
      <c r="M24" s="55">
        <f t="shared" si="2"/>
        <v>31.041202185792351</v>
      </c>
      <c r="N24" s="55">
        <f t="shared" si="7"/>
        <v>2.6003278688524589</v>
      </c>
      <c r="O24" s="56">
        <f t="shared" si="8"/>
        <v>73.56573770491805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14949.466</v>
      </c>
      <c r="E25" s="59">
        <f t="shared" si="3"/>
        <v>11361.08</v>
      </c>
      <c r="F25" s="54">
        <f>IF($F$9="A",Data!$N$6,IF($F$9="B",Data!$N$7,IF($F$9="C",Data!$N$8,IF($F$9="D",Data!$N$9,0))))</f>
        <v>951.72</v>
      </c>
      <c r="G25" s="57">
        <f t="shared" si="4"/>
        <v>27262.266000000003</v>
      </c>
      <c r="H25" s="58">
        <f t="shared" si="0"/>
        <v>1245.7888333333333</v>
      </c>
      <c r="I25" s="58">
        <f t="shared" si="0"/>
        <v>946.75666666666666</v>
      </c>
      <c r="J25" s="58">
        <f t="shared" si="5"/>
        <v>79.31</v>
      </c>
      <c r="K25" s="57">
        <f t="shared" si="6"/>
        <v>2271.8555000000001</v>
      </c>
      <c r="L25" s="55">
        <f t="shared" si="1"/>
        <v>40.845535519125683</v>
      </c>
      <c r="M25" s="55">
        <f t="shared" si="2"/>
        <v>31.041202185792351</v>
      </c>
      <c r="N25" s="55">
        <f t="shared" si="7"/>
        <v>2.6003278688524589</v>
      </c>
      <c r="O25" s="56">
        <f t="shared" si="8"/>
        <v>74.487065573770494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15286.672</v>
      </c>
      <c r="E26" s="59">
        <f t="shared" si="3"/>
        <v>11361.08</v>
      </c>
      <c r="F26" s="54">
        <f>IF($F$9="A",Data!$N$6,IF($F$9="B",Data!$N$7,IF($F$9="C",Data!$N$8,IF($F$9="D",Data!$N$9,0))))</f>
        <v>951.72</v>
      </c>
      <c r="G26" s="57">
        <f t="shared" si="4"/>
        <v>27599.472000000002</v>
      </c>
      <c r="H26" s="58">
        <f t="shared" si="0"/>
        <v>1273.8893333333333</v>
      </c>
      <c r="I26" s="58">
        <f t="shared" si="0"/>
        <v>946.75666666666666</v>
      </c>
      <c r="J26" s="58">
        <f t="shared" si="5"/>
        <v>79.31</v>
      </c>
      <c r="K26" s="57">
        <f t="shared" si="6"/>
        <v>2299.9559999999997</v>
      </c>
      <c r="L26" s="55">
        <f t="shared" si="1"/>
        <v>41.766863387978141</v>
      </c>
      <c r="M26" s="55">
        <f t="shared" si="2"/>
        <v>31.041202185792351</v>
      </c>
      <c r="N26" s="55">
        <f t="shared" si="7"/>
        <v>2.6003278688524589</v>
      </c>
      <c r="O26" s="56">
        <f t="shared" si="8"/>
        <v>75.408393442622952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15623.878000000001</v>
      </c>
      <c r="E27" s="59">
        <f t="shared" si="3"/>
        <v>11361.08</v>
      </c>
      <c r="F27" s="54">
        <f>IF($F$9="A",Data!$N$6,IF($F$9="B",Data!$N$7,IF($F$9="C",Data!$N$8,IF($F$9="D",Data!$N$9,0))))</f>
        <v>951.72</v>
      </c>
      <c r="G27" s="57">
        <f t="shared" si="4"/>
        <v>27936.678</v>
      </c>
      <c r="H27" s="58">
        <f t="shared" si="0"/>
        <v>1301.9898333333333</v>
      </c>
      <c r="I27" s="58">
        <f t="shared" si="0"/>
        <v>946.75666666666666</v>
      </c>
      <c r="J27" s="58">
        <f t="shared" si="5"/>
        <v>79.31</v>
      </c>
      <c r="K27" s="57">
        <f t="shared" si="6"/>
        <v>2328.0565000000001</v>
      </c>
      <c r="L27" s="55">
        <f t="shared" si="1"/>
        <v>42.688191256830599</v>
      </c>
      <c r="M27" s="55">
        <f t="shared" si="2"/>
        <v>31.041202185792351</v>
      </c>
      <c r="N27" s="55">
        <f t="shared" si="7"/>
        <v>2.6003278688524589</v>
      </c>
      <c r="O27" s="56">
        <f t="shared" si="8"/>
        <v>76.32972131147541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15961.084000000001</v>
      </c>
      <c r="E28" s="59">
        <f t="shared" si="3"/>
        <v>11361.08</v>
      </c>
      <c r="F28" s="54">
        <f>IF($F$9="A",Data!$N$6,IF($F$9="B",Data!$N$7,IF($F$9="C",Data!$N$8,IF($F$9="D",Data!$N$9,0))))</f>
        <v>951.72</v>
      </c>
      <c r="G28" s="57">
        <f t="shared" si="4"/>
        <v>28273.884000000002</v>
      </c>
      <c r="H28" s="58">
        <f t="shared" si="0"/>
        <v>1330.0903333333333</v>
      </c>
      <c r="I28" s="58">
        <f t="shared" si="0"/>
        <v>946.75666666666666</v>
      </c>
      <c r="J28" s="58">
        <f t="shared" si="5"/>
        <v>79.31</v>
      </c>
      <c r="K28" s="57">
        <f t="shared" si="6"/>
        <v>2356.1569999999997</v>
      </c>
      <c r="L28" s="55">
        <f t="shared" si="1"/>
        <v>43.609519125683065</v>
      </c>
      <c r="M28" s="55">
        <f t="shared" si="2"/>
        <v>31.041202185792351</v>
      </c>
      <c r="N28" s="55">
        <f t="shared" si="7"/>
        <v>2.6003278688524589</v>
      </c>
      <c r="O28" s="56">
        <f>SUM(L28:N28)</f>
        <v>77.251049180327882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16298.29</v>
      </c>
      <c r="E29" s="59">
        <f t="shared" si="3"/>
        <v>11361.08</v>
      </c>
      <c r="F29" s="54">
        <f>IF($F$9="A",Data!$N$6,IF($F$9="B",Data!$N$7,IF($F$9="C",Data!$N$8,IF($F$9="D",Data!$N$9,0))))</f>
        <v>951.72</v>
      </c>
      <c r="G29" s="57">
        <f t="shared" si="4"/>
        <v>28611.090000000004</v>
      </c>
      <c r="H29" s="58">
        <f t="shared" si="0"/>
        <v>1358.1908333333333</v>
      </c>
      <c r="I29" s="58">
        <f t="shared" si="0"/>
        <v>946.75666666666666</v>
      </c>
      <c r="J29" s="58">
        <f t="shared" si="5"/>
        <v>79.31</v>
      </c>
      <c r="K29" s="57">
        <f t="shared" si="6"/>
        <v>2384.2575000000002</v>
      </c>
      <c r="L29" s="55">
        <f t="shared" si="1"/>
        <v>44.530846994535523</v>
      </c>
      <c r="M29" s="55">
        <f t="shared" si="2"/>
        <v>31.041202185792351</v>
      </c>
      <c r="N29" s="55">
        <f t="shared" si="7"/>
        <v>2.6003278688524589</v>
      </c>
      <c r="O29" s="56">
        <f t="shared" si="8"/>
        <v>78.172377049180326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16635.495999999999</v>
      </c>
      <c r="E30" s="59">
        <f t="shared" si="3"/>
        <v>11361.08</v>
      </c>
      <c r="F30" s="54">
        <f>IF($F$9="A",Data!$N$6,IF($F$9="B",Data!$N$7,IF($F$9="C",Data!$N$8,IF($F$9="D",Data!$N$9,0))))</f>
        <v>951.72</v>
      </c>
      <c r="G30" s="57">
        <f t="shared" si="4"/>
        <v>28948.296000000002</v>
      </c>
      <c r="H30" s="58">
        <f t="shared" si="0"/>
        <v>1386.2913333333333</v>
      </c>
      <c r="I30" s="58">
        <f t="shared" si="0"/>
        <v>946.75666666666666</v>
      </c>
      <c r="J30" s="58">
        <f t="shared" si="5"/>
        <v>79.31</v>
      </c>
      <c r="K30" s="57">
        <f t="shared" si="6"/>
        <v>2412.3579999999997</v>
      </c>
      <c r="L30" s="55">
        <f t="shared" si="1"/>
        <v>45.452174863387974</v>
      </c>
      <c r="M30" s="55">
        <f t="shared" si="2"/>
        <v>31.041202185792351</v>
      </c>
      <c r="N30" s="55">
        <f t="shared" si="7"/>
        <v>2.6003278688524589</v>
      </c>
      <c r="O30" s="56">
        <f t="shared" si="8"/>
        <v>79.093704918032785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16972.702000000001</v>
      </c>
      <c r="E31" s="59">
        <f t="shared" si="3"/>
        <v>11361.08</v>
      </c>
      <c r="F31" s="54">
        <f>IF($F$9="A",Data!$N$6,IF($F$9="B",Data!$N$7,IF($F$9="C",Data!$N$8,IF($F$9="D",Data!$N$9,0))))</f>
        <v>951.72</v>
      </c>
      <c r="G31" s="57">
        <f t="shared" si="4"/>
        <v>29285.502</v>
      </c>
      <c r="H31" s="58">
        <f t="shared" si="0"/>
        <v>1414.3918333333334</v>
      </c>
      <c r="I31" s="58">
        <f t="shared" si="0"/>
        <v>946.75666666666666</v>
      </c>
      <c r="J31" s="58">
        <f t="shared" si="5"/>
        <v>79.31</v>
      </c>
      <c r="K31" s="57">
        <f t="shared" si="6"/>
        <v>2440.4585000000002</v>
      </c>
      <c r="L31" s="55">
        <f t="shared" si="1"/>
        <v>46.373502732240439</v>
      </c>
      <c r="M31" s="55">
        <f t="shared" si="2"/>
        <v>31.041202185792351</v>
      </c>
      <c r="N31" s="55">
        <f t="shared" si="7"/>
        <v>2.6003278688524589</v>
      </c>
      <c r="O31" s="56">
        <f t="shared" si="8"/>
        <v>80.015032786885243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17309.908000000003</v>
      </c>
      <c r="E32" s="59">
        <f t="shared" si="3"/>
        <v>11361.08</v>
      </c>
      <c r="F32" s="54">
        <f>IF($F$9="A",Data!$N$6,IF($F$9="B",Data!$N$7,IF($F$9="C",Data!$N$8,IF($F$9="D",Data!$N$9,0))))</f>
        <v>951.72</v>
      </c>
      <c r="G32" s="57">
        <f t="shared" si="4"/>
        <v>29622.708000000006</v>
      </c>
      <c r="H32" s="58">
        <f t="shared" si="0"/>
        <v>1442.4923333333336</v>
      </c>
      <c r="I32" s="58">
        <f t="shared" si="0"/>
        <v>946.75666666666666</v>
      </c>
      <c r="J32" s="58">
        <f t="shared" si="5"/>
        <v>79.31</v>
      </c>
      <c r="K32" s="57">
        <f t="shared" si="6"/>
        <v>2468.5590000000002</v>
      </c>
      <c r="L32" s="55">
        <f t="shared" si="1"/>
        <v>47.294830601092904</v>
      </c>
      <c r="M32" s="55">
        <f t="shared" si="2"/>
        <v>31.041202185792351</v>
      </c>
      <c r="N32" s="55">
        <f t="shared" si="7"/>
        <v>2.6003278688524589</v>
      </c>
      <c r="O32" s="56">
        <f t="shared" si="8"/>
        <v>80.936360655737715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17647.114000000001</v>
      </c>
      <c r="E33" s="59">
        <f t="shared" si="3"/>
        <v>11361.08</v>
      </c>
      <c r="F33" s="54">
        <f>IF($F$9="A",Data!$N$6,IF($F$9="B",Data!$N$7,IF($F$9="C",Data!$N$8,IF($F$9="D",Data!$N$9,0))))</f>
        <v>951.72</v>
      </c>
      <c r="G33" s="57">
        <f t="shared" si="4"/>
        <v>29959.914000000004</v>
      </c>
      <c r="H33" s="58">
        <f t="shared" si="0"/>
        <v>1470.5928333333334</v>
      </c>
      <c r="I33" s="58">
        <f t="shared" si="0"/>
        <v>946.75666666666666</v>
      </c>
      <c r="J33" s="58">
        <f t="shared" si="5"/>
        <v>79.31</v>
      </c>
      <c r="K33" s="57">
        <f t="shared" si="6"/>
        <v>2496.6595000000002</v>
      </c>
      <c r="L33" s="55">
        <f t="shared" si="1"/>
        <v>48.216158469945356</v>
      </c>
      <c r="M33" s="55">
        <f t="shared" si="2"/>
        <v>31.041202185792351</v>
      </c>
      <c r="N33" s="55">
        <f t="shared" si="7"/>
        <v>2.6003278688524589</v>
      </c>
      <c r="O33" s="56">
        <f t="shared" si="8"/>
        <v>81.857688524590159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17984.32</v>
      </c>
      <c r="E34" s="59">
        <f t="shared" si="3"/>
        <v>11361.08</v>
      </c>
      <c r="F34" s="54">
        <f>IF($F$9="A",Data!$N$6,IF($F$9="B",Data!$N$7,IF($F$9="C",Data!$N$8,IF($F$9="D",Data!$N$9,0))))</f>
        <v>951.72</v>
      </c>
      <c r="G34" s="57">
        <f t="shared" si="4"/>
        <v>30297.120000000003</v>
      </c>
      <c r="H34" s="58">
        <f t="shared" si="0"/>
        <v>1498.6933333333334</v>
      </c>
      <c r="I34" s="58">
        <f t="shared" si="0"/>
        <v>946.75666666666666</v>
      </c>
      <c r="J34" s="58">
        <f t="shared" si="5"/>
        <v>79.31</v>
      </c>
      <c r="K34" s="57">
        <f t="shared" si="6"/>
        <v>2524.7599999999998</v>
      </c>
      <c r="L34" s="55">
        <f t="shared" si="1"/>
        <v>49.137486338797814</v>
      </c>
      <c r="M34" s="55">
        <f t="shared" si="2"/>
        <v>31.041202185792351</v>
      </c>
      <c r="N34" s="55">
        <f t="shared" si="7"/>
        <v>2.6003278688524589</v>
      </c>
      <c r="O34" s="56">
        <f t="shared" si="8"/>
        <v>82.779016393442632</v>
      </c>
    </row>
    <row r="35" spans="1:15" ht="14.1" customHeight="1" x14ac:dyDescent="0.2">
      <c r="A35" s="11"/>
      <c r="B35" s="11"/>
      <c r="C35" s="11">
        <v>21</v>
      </c>
      <c r="D35" s="59">
        <f t="shared" si="9"/>
        <v>18321.526000000002</v>
      </c>
      <c r="E35" s="59">
        <f t="shared" si="3"/>
        <v>11361.08</v>
      </c>
      <c r="F35" s="54">
        <f>IF($F$9="A",Data!$N$6,IF($F$9="B",Data!$N$7,IF($F$9="C",Data!$N$8,IF($F$9="D",Data!$N$9,0))))</f>
        <v>951.72</v>
      </c>
      <c r="G35" s="57">
        <f t="shared" si="4"/>
        <v>30634.326000000001</v>
      </c>
      <c r="H35" s="58">
        <f t="shared" si="0"/>
        <v>1526.7938333333334</v>
      </c>
      <c r="I35" s="58">
        <f t="shared" si="0"/>
        <v>946.75666666666666</v>
      </c>
      <c r="J35" s="58">
        <f t="shared" si="5"/>
        <v>79.31</v>
      </c>
      <c r="K35" s="57">
        <f t="shared" si="6"/>
        <v>2552.8605000000002</v>
      </c>
      <c r="L35" s="55">
        <f t="shared" si="1"/>
        <v>50.058814207650279</v>
      </c>
      <c r="M35" s="55">
        <f t="shared" si="2"/>
        <v>31.041202185792351</v>
      </c>
      <c r="N35" s="55">
        <f t="shared" si="7"/>
        <v>2.6003278688524589</v>
      </c>
      <c r="O35" s="56">
        <f t="shared" si="8"/>
        <v>83.70034426229509</v>
      </c>
    </row>
    <row r="36" spans="1:15" ht="14.1" customHeight="1" x14ac:dyDescent="0.2">
      <c r="A36" s="11"/>
      <c r="B36" s="11"/>
      <c r="C36" s="11">
        <v>22</v>
      </c>
      <c r="D36" s="59">
        <f t="shared" si="9"/>
        <v>18658.732</v>
      </c>
      <c r="E36" s="59">
        <f t="shared" si="3"/>
        <v>11361.08</v>
      </c>
      <c r="F36" s="54">
        <f>IF($F$9="A",Data!$N$6,IF($F$9="B",Data!$N$7,IF($F$9="C",Data!$N$8,IF($F$9="D",Data!$N$9,0))))</f>
        <v>951.72</v>
      </c>
      <c r="G36" s="57">
        <f t="shared" si="4"/>
        <v>30971.531999999999</v>
      </c>
      <c r="H36" s="58">
        <f t="shared" si="0"/>
        <v>1554.8943333333334</v>
      </c>
      <c r="I36" s="58">
        <f t="shared" si="0"/>
        <v>946.75666666666666</v>
      </c>
      <c r="J36" s="58">
        <f t="shared" si="5"/>
        <v>79.31</v>
      </c>
      <c r="K36" s="57">
        <f t="shared" si="6"/>
        <v>2580.9609999999998</v>
      </c>
      <c r="L36" s="55">
        <f t="shared" si="1"/>
        <v>50.98014207650273</v>
      </c>
      <c r="M36" s="55">
        <f t="shared" si="2"/>
        <v>31.041202185792351</v>
      </c>
      <c r="N36" s="55">
        <f t="shared" si="7"/>
        <v>2.6003278688524589</v>
      </c>
      <c r="O36" s="56">
        <f t="shared" si="8"/>
        <v>84.621672131147548</v>
      </c>
    </row>
    <row r="37" spans="1:15" ht="14.1" customHeight="1" x14ac:dyDescent="0.2">
      <c r="A37" s="11"/>
      <c r="B37" s="11"/>
      <c r="C37" s="11">
        <v>23</v>
      </c>
      <c r="D37" s="59">
        <f t="shared" si="9"/>
        <v>18995.938000000002</v>
      </c>
      <c r="E37" s="59">
        <f t="shared" si="3"/>
        <v>11361.08</v>
      </c>
      <c r="F37" s="54">
        <f>IF($F$9="A",Data!$N$6,IF($F$9="B",Data!$N$7,IF($F$9="C",Data!$N$8,IF($F$9="D",Data!$N$9,0))))</f>
        <v>951.72</v>
      </c>
      <c r="G37" s="57">
        <f t="shared" si="4"/>
        <v>31308.738000000005</v>
      </c>
      <c r="H37" s="58">
        <f t="shared" si="0"/>
        <v>1582.9948333333334</v>
      </c>
      <c r="I37" s="58">
        <f t="shared" si="0"/>
        <v>946.75666666666666</v>
      </c>
      <c r="J37" s="58">
        <f t="shared" si="5"/>
        <v>79.31</v>
      </c>
      <c r="K37" s="57">
        <f t="shared" si="6"/>
        <v>2609.0615000000003</v>
      </c>
      <c r="L37" s="55">
        <f t="shared" si="1"/>
        <v>51.901469945355196</v>
      </c>
      <c r="M37" s="55">
        <f t="shared" si="2"/>
        <v>31.041202185792351</v>
      </c>
      <c r="N37" s="55">
        <f t="shared" si="7"/>
        <v>2.6003278688524589</v>
      </c>
      <c r="O37" s="56">
        <f t="shared" si="8"/>
        <v>85.543000000000006</v>
      </c>
    </row>
    <row r="38" spans="1:15" ht="14.1" customHeight="1" x14ac:dyDescent="0.2">
      <c r="A38" s="11"/>
      <c r="B38" s="11"/>
      <c r="C38" s="11">
        <v>24</v>
      </c>
      <c r="D38" s="59">
        <f t="shared" si="9"/>
        <v>19333.144</v>
      </c>
      <c r="E38" s="59">
        <f t="shared" si="3"/>
        <v>11361.08</v>
      </c>
      <c r="F38" s="54">
        <f>IF($F$9="A",Data!$N$6,IF($F$9="B",Data!$N$7,IF($F$9="C",Data!$N$8,IF($F$9="D",Data!$N$9,0))))</f>
        <v>951.72</v>
      </c>
      <c r="G38" s="57">
        <f t="shared" si="4"/>
        <v>31645.944000000003</v>
      </c>
      <c r="H38" s="58">
        <f t="shared" si="0"/>
        <v>1611.0953333333334</v>
      </c>
      <c r="I38" s="58">
        <f t="shared" si="0"/>
        <v>946.75666666666666</v>
      </c>
      <c r="J38" s="58">
        <f t="shared" si="5"/>
        <v>79.31</v>
      </c>
      <c r="K38" s="57">
        <f t="shared" si="6"/>
        <v>2637.1619999999998</v>
      </c>
      <c r="L38" s="55">
        <f t="shared" si="1"/>
        <v>52.822797814207654</v>
      </c>
      <c r="M38" s="55">
        <f t="shared" si="2"/>
        <v>31.041202185792351</v>
      </c>
      <c r="N38" s="55">
        <f t="shared" si="7"/>
        <v>2.6003278688524589</v>
      </c>
      <c r="O38" s="56">
        <f t="shared" si="8"/>
        <v>86.464327868852465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19670.349999999999</v>
      </c>
      <c r="E39" s="59">
        <f t="shared" si="3"/>
        <v>11361.08</v>
      </c>
      <c r="F39" s="54">
        <f>IF($F$9="A",Data!$N$6,IF($F$9="B",Data!$N$7,IF($F$9="C",Data!$N$8,IF($F$9="D",Data!$N$9,0))))</f>
        <v>951.72</v>
      </c>
      <c r="G39" s="57">
        <f t="shared" si="4"/>
        <v>31983.15</v>
      </c>
      <c r="H39" s="58">
        <f t="shared" si="0"/>
        <v>1639.1958333333332</v>
      </c>
      <c r="I39" s="58">
        <f t="shared" si="0"/>
        <v>946.75666666666666</v>
      </c>
      <c r="J39" s="58">
        <f t="shared" si="5"/>
        <v>79.31</v>
      </c>
      <c r="K39" s="57">
        <f t="shared" si="6"/>
        <v>2665.2624999999998</v>
      </c>
      <c r="L39" s="55">
        <f t="shared" si="1"/>
        <v>53.744125683060105</v>
      </c>
      <c r="M39" s="55">
        <f t="shared" si="2"/>
        <v>31.041202185792351</v>
      </c>
      <c r="N39" s="55">
        <f t="shared" si="7"/>
        <v>2.6003278688524589</v>
      </c>
      <c r="O39" s="56">
        <f>SUM(L39:N39)</f>
        <v>87.385655737704909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20007.556</v>
      </c>
      <c r="E40" s="59">
        <f t="shared" si="3"/>
        <v>11361.08</v>
      </c>
      <c r="F40" s="54">
        <f>IF($F$9="A",Data!$N$6,IF($F$9="B",Data!$N$7,IF($F$9="C",Data!$N$8,IF($F$9="D",Data!$N$9,0))))</f>
        <v>951.72</v>
      </c>
      <c r="G40" s="57">
        <f t="shared" si="4"/>
        <v>32320.356</v>
      </c>
      <c r="H40" s="58">
        <f t="shared" si="0"/>
        <v>1667.2963333333335</v>
      </c>
      <c r="I40" s="58">
        <f t="shared" si="0"/>
        <v>946.75666666666666</v>
      </c>
      <c r="J40" s="58">
        <f t="shared" si="5"/>
        <v>79.31</v>
      </c>
      <c r="K40" s="57">
        <f t="shared" si="6"/>
        <v>2693.3629999999998</v>
      </c>
      <c r="L40" s="55">
        <f t="shared" si="1"/>
        <v>54.66545355191257</v>
      </c>
      <c r="M40" s="55">
        <f t="shared" si="2"/>
        <v>31.041202185792351</v>
      </c>
      <c r="N40" s="55">
        <f t="shared" si="7"/>
        <v>2.6003278688524589</v>
      </c>
      <c r="O40" s="56">
        <f t="shared" si="8"/>
        <v>88.306983606557381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20344.762000000002</v>
      </c>
      <c r="E41" s="59">
        <f t="shared" si="3"/>
        <v>11361.08</v>
      </c>
      <c r="F41" s="54">
        <f>IF($F$9="A",Data!$N$6,IF($F$9="B",Data!$N$7,IF($F$9="C",Data!$N$8,IF($F$9="D",Data!$N$9,0))))</f>
        <v>951.72</v>
      </c>
      <c r="G41" s="57">
        <f t="shared" si="4"/>
        <v>32657.562000000005</v>
      </c>
      <c r="H41" s="58">
        <f t="shared" si="0"/>
        <v>1695.3968333333335</v>
      </c>
      <c r="I41" s="58">
        <f t="shared" si="0"/>
        <v>946.75666666666666</v>
      </c>
      <c r="J41" s="58">
        <f t="shared" si="5"/>
        <v>79.31</v>
      </c>
      <c r="K41" s="57">
        <f t="shared" si="6"/>
        <v>2721.4635000000003</v>
      </c>
      <c r="L41" s="55">
        <f t="shared" si="1"/>
        <v>55.586781420765035</v>
      </c>
      <c r="M41" s="55">
        <f t="shared" si="2"/>
        <v>31.041202185792351</v>
      </c>
      <c r="N41" s="55">
        <f t="shared" si="7"/>
        <v>2.6003278688524589</v>
      </c>
      <c r="O41" s="56">
        <f t="shared" si="8"/>
        <v>89.228311475409853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20681.968000000001</v>
      </c>
      <c r="E42" s="59">
        <f t="shared" si="3"/>
        <v>11361.08</v>
      </c>
      <c r="F42" s="54">
        <f>IF($F$9="A",Data!$N$6,IF($F$9="B",Data!$N$7,IF($F$9="C",Data!$N$8,IF($F$9="D",Data!$N$9,0))))</f>
        <v>951.72</v>
      </c>
      <c r="G42" s="57">
        <f t="shared" si="4"/>
        <v>32994.768000000004</v>
      </c>
      <c r="H42" s="58">
        <f t="shared" si="0"/>
        <v>1723.4973333333335</v>
      </c>
      <c r="I42" s="58">
        <f t="shared" si="0"/>
        <v>946.75666666666666</v>
      </c>
      <c r="J42" s="58">
        <f t="shared" si="5"/>
        <v>79.31</v>
      </c>
      <c r="K42" s="57">
        <f t="shared" si="6"/>
        <v>2749.5639999999999</v>
      </c>
      <c r="L42" s="55">
        <f t="shared" si="1"/>
        <v>56.508109289617487</v>
      </c>
      <c r="M42" s="55">
        <f t="shared" si="2"/>
        <v>31.041202185792351</v>
      </c>
      <c r="N42" s="55">
        <f t="shared" si="7"/>
        <v>2.6003278688524589</v>
      </c>
      <c r="O42" s="56">
        <f t="shared" si="8"/>
        <v>90.149639344262297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21019.173999999999</v>
      </c>
      <c r="E43" s="59">
        <f t="shared" si="3"/>
        <v>11361.08</v>
      </c>
      <c r="F43" s="54">
        <f>IF($F$9="A",Data!$N$6,IF($F$9="B",Data!$N$7,IF($F$9="C",Data!$N$8,IF($F$9="D",Data!$N$9,0))))</f>
        <v>951.72</v>
      </c>
      <c r="G43" s="57">
        <f t="shared" si="4"/>
        <v>33331.974000000002</v>
      </c>
      <c r="H43" s="58">
        <f t="shared" si="0"/>
        <v>1751.5978333333333</v>
      </c>
      <c r="I43" s="58">
        <f t="shared" si="0"/>
        <v>946.75666666666666</v>
      </c>
      <c r="J43" s="58">
        <f t="shared" si="5"/>
        <v>79.31</v>
      </c>
      <c r="K43" s="57">
        <f t="shared" si="6"/>
        <v>2777.6644999999999</v>
      </c>
      <c r="L43" s="55">
        <f t="shared" si="1"/>
        <v>57.429437158469945</v>
      </c>
      <c r="M43" s="55">
        <f t="shared" si="2"/>
        <v>31.041202185792351</v>
      </c>
      <c r="N43" s="55">
        <f t="shared" si="7"/>
        <v>2.6003278688524589</v>
      </c>
      <c r="O43" s="56">
        <f t="shared" si="8"/>
        <v>91.070967213114756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21356.38</v>
      </c>
      <c r="E44" s="59">
        <f t="shared" si="3"/>
        <v>11361.08</v>
      </c>
      <c r="F44" s="54">
        <f>IF($F$9="A",Data!$N$6,IF($F$9="B",Data!$N$7,IF($F$9="C",Data!$N$8,IF($F$9="D",Data!$N$9,0))))</f>
        <v>951.72</v>
      </c>
      <c r="G44" s="57">
        <f t="shared" si="4"/>
        <v>33669.18</v>
      </c>
      <c r="H44" s="58">
        <f t="shared" si="0"/>
        <v>1779.6983333333335</v>
      </c>
      <c r="I44" s="58">
        <f t="shared" si="0"/>
        <v>946.75666666666666</v>
      </c>
      <c r="J44" s="58">
        <f t="shared" si="5"/>
        <v>79.31</v>
      </c>
      <c r="K44" s="57">
        <f t="shared" si="6"/>
        <v>2805.7649999999999</v>
      </c>
      <c r="L44" s="55">
        <f t="shared" si="1"/>
        <v>58.35076502732241</v>
      </c>
      <c r="M44" s="55">
        <f t="shared" si="2"/>
        <v>31.041202185792351</v>
      </c>
      <c r="N44" s="55">
        <f t="shared" si="7"/>
        <v>2.6003278688524589</v>
      </c>
      <c r="O44" s="56">
        <f t="shared" si="8"/>
        <v>91.992295081967214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21693.586000000003</v>
      </c>
      <c r="E45" s="59">
        <f t="shared" si="3"/>
        <v>11361.08</v>
      </c>
      <c r="F45" s="54">
        <f>IF($F$9="A",Data!$N$6,IF($F$9="B",Data!$N$7,IF($F$9="C",Data!$N$8,IF($F$9="D",Data!$N$9,0))))</f>
        <v>951.72</v>
      </c>
      <c r="G45" s="57">
        <f t="shared" si="4"/>
        <v>34006.386000000006</v>
      </c>
      <c r="H45" s="58">
        <f t="shared" si="0"/>
        <v>1807.7988333333335</v>
      </c>
      <c r="I45" s="58">
        <f t="shared" si="0"/>
        <v>946.75666666666666</v>
      </c>
      <c r="J45" s="58">
        <f t="shared" si="5"/>
        <v>79.31</v>
      </c>
      <c r="K45" s="57">
        <f t="shared" si="6"/>
        <v>2833.8655000000003</v>
      </c>
      <c r="L45" s="55">
        <f t="shared" si="1"/>
        <v>59.272092896174868</v>
      </c>
      <c r="M45" s="55">
        <f t="shared" si="2"/>
        <v>31.041202185792351</v>
      </c>
      <c r="N45" s="55">
        <f t="shared" si="7"/>
        <v>2.6003278688524589</v>
      </c>
      <c r="O45" s="56">
        <f t="shared" si="8"/>
        <v>92.913622950819686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22030.792000000001</v>
      </c>
      <c r="E46" s="59">
        <f t="shared" si="3"/>
        <v>11361.08</v>
      </c>
      <c r="F46" s="54">
        <f>IF($F$9="A",Data!$N$6,IF($F$9="B",Data!$N$7,IF($F$9="C",Data!$N$8,IF($F$9="D",Data!$N$9,0))))</f>
        <v>951.72</v>
      </c>
      <c r="G46" s="57">
        <f t="shared" si="4"/>
        <v>34343.592000000004</v>
      </c>
      <c r="H46" s="58">
        <f t="shared" si="0"/>
        <v>1835.8993333333335</v>
      </c>
      <c r="I46" s="58">
        <f t="shared" si="0"/>
        <v>946.75666666666666</v>
      </c>
      <c r="J46" s="58">
        <f t="shared" si="5"/>
        <v>79.31</v>
      </c>
      <c r="K46" s="57">
        <f t="shared" si="6"/>
        <v>2861.9659999999999</v>
      </c>
      <c r="L46" s="55">
        <f t="shared" si="1"/>
        <v>60.193420765027327</v>
      </c>
      <c r="M46" s="55">
        <f t="shared" si="2"/>
        <v>31.041202185792351</v>
      </c>
      <c r="N46" s="55">
        <f t="shared" si="7"/>
        <v>2.6003278688524589</v>
      </c>
      <c r="O46" s="56">
        <f t="shared" si="8"/>
        <v>93.83495081967213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22367.998</v>
      </c>
      <c r="E47" s="59">
        <f t="shared" si="3"/>
        <v>11361.08</v>
      </c>
      <c r="F47" s="54">
        <f>IF($F$9="A",Data!$N$6,IF($F$9="B",Data!$N$7,IF($F$9="C",Data!$N$8,IF($F$9="D",Data!$N$9,0))))</f>
        <v>951.72</v>
      </c>
      <c r="G47" s="57">
        <f t="shared" si="4"/>
        <v>34680.798000000003</v>
      </c>
      <c r="H47" s="58">
        <f t="shared" si="0"/>
        <v>1863.9998333333333</v>
      </c>
      <c r="I47" s="58">
        <f t="shared" si="0"/>
        <v>946.75666666666666</v>
      </c>
      <c r="J47" s="58">
        <f t="shared" si="5"/>
        <v>79.31</v>
      </c>
      <c r="K47" s="57">
        <f t="shared" si="6"/>
        <v>2890.0664999999999</v>
      </c>
      <c r="L47" s="55">
        <f t="shared" si="1"/>
        <v>61.114748633879778</v>
      </c>
      <c r="M47" s="55">
        <f t="shared" si="2"/>
        <v>31.041202185792351</v>
      </c>
      <c r="N47" s="55">
        <f t="shared" si="7"/>
        <v>2.6003278688524589</v>
      </c>
      <c r="O47" s="56">
        <f t="shared" si="8"/>
        <v>94.756278688524588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22705.204000000002</v>
      </c>
      <c r="E48" s="59">
        <f t="shared" si="3"/>
        <v>11361.08</v>
      </c>
      <c r="F48" s="54">
        <f>IF($F$9="A",Data!$N$6,IF($F$9="B",Data!$N$7,IF($F$9="C",Data!$N$8,IF($F$9="D",Data!$N$9,0))))</f>
        <v>951.72</v>
      </c>
      <c r="G48" s="57">
        <f t="shared" si="4"/>
        <v>35018.004000000001</v>
      </c>
      <c r="H48" s="58">
        <f t="shared" si="0"/>
        <v>1892.1003333333335</v>
      </c>
      <c r="I48" s="58">
        <f t="shared" si="0"/>
        <v>946.75666666666666</v>
      </c>
      <c r="J48" s="58">
        <f t="shared" si="5"/>
        <v>79.31</v>
      </c>
      <c r="K48" s="57">
        <f t="shared" si="6"/>
        <v>2918.1669999999999</v>
      </c>
      <c r="L48" s="55">
        <f t="shared" si="1"/>
        <v>62.036076502732243</v>
      </c>
      <c r="M48" s="55">
        <f t="shared" si="2"/>
        <v>31.041202185792351</v>
      </c>
      <c r="N48" s="55">
        <f t="shared" si="7"/>
        <v>2.6003278688524589</v>
      </c>
      <c r="O48" s="56">
        <f t="shared" si="8"/>
        <v>95.677606557377047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23042.410000000003</v>
      </c>
      <c r="E49" s="59">
        <f t="shared" si="3"/>
        <v>11361.08</v>
      </c>
      <c r="F49" s="54">
        <f>IF($F$9="A",Data!$N$6,IF($F$9="B",Data!$N$7,IF($F$9="C",Data!$N$8,IF($F$9="D",Data!$N$9,0))))</f>
        <v>951.72</v>
      </c>
      <c r="G49" s="57">
        <f t="shared" si="4"/>
        <v>35355.210000000006</v>
      </c>
      <c r="H49" s="58">
        <f t="shared" si="0"/>
        <v>1920.2008333333335</v>
      </c>
      <c r="I49" s="58">
        <f t="shared" si="0"/>
        <v>946.75666666666666</v>
      </c>
      <c r="J49" s="58">
        <f t="shared" si="5"/>
        <v>79.31</v>
      </c>
      <c r="K49" s="57">
        <f t="shared" si="6"/>
        <v>2946.2675000000004</v>
      </c>
      <c r="L49" s="55">
        <f t="shared" si="1"/>
        <v>62.957404371584708</v>
      </c>
      <c r="M49" s="55">
        <f t="shared" si="2"/>
        <v>31.041202185792351</v>
      </c>
      <c r="N49" s="55">
        <f t="shared" si="7"/>
        <v>2.6003278688524589</v>
      </c>
      <c r="O49" s="56">
        <f t="shared" si="8"/>
        <v>96.598934426229519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23379.616000000002</v>
      </c>
      <c r="E50" s="59">
        <f t="shared" si="3"/>
        <v>11361.08</v>
      </c>
      <c r="F50" s="54">
        <f>IF($F$9="A",Data!$N$6,IF($F$9="B",Data!$N$7,IF($F$9="C",Data!$N$8,IF($F$9="D",Data!$N$9,0))))</f>
        <v>951.72</v>
      </c>
      <c r="G50" s="57">
        <f t="shared" si="4"/>
        <v>35692.416000000005</v>
      </c>
      <c r="H50" s="58">
        <f t="shared" si="0"/>
        <v>1948.3013333333336</v>
      </c>
      <c r="I50" s="58">
        <f t="shared" si="0"/>
        <v>946.75666666666666</v>
      </c>
      <c r="J50" s="58">
        <f t="shared" si="5"/>
        <v>79.31</v>
      </c>
      <c r="K50" s="57">
        <f t="shared" si="6"/>
        <v>2974.3679999999999</v>
      </c>
      <c r="L50" s="55">
        <f t="shared" si="1"/>
        <v>63.878732240437166</v>
      </c>
      <c r="M50" s="55">
        <f t="shared" si="2"/>
        <v>31.041202185792351</v>
      </c>
      <c r="N50" s="55">
        <f t="shared" si="7"/>
        <v>2.6003278688524589</v>
      </c>
      <c r="O50" s="56">
        <f t="shared" si="8"/>
        <v>97.520262295081977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23716.822</v>
      </c>
      <c r="E51" s="59">
        <f t="shared" si="3"/>
        <v>11361.08</v>
      </c>
      <c r="F51" s="54">
        <f>IF($F$9="A",Data!$N$6,IF($F$9="B",Data!$N$7,IF($F$9="C",Data!$N$8,IF($F$9="D",Data!$N$9,0))))</f>
        <v>951.72</v>
      </c>
      <c r="G51" s="57">
        <f t="shared" si="4"/>
        <v>36029.622000000003</v>
      </c>
      <c r="H51" s="58">
        <f t="shared" si="0"/>
        <v>1976.4018333333333</v>
      </c>
      <c r="I51" s="58">
        <f t="shared" si="0"/>
        <v>946.75666666666666</v>
      </c>
      <c r="J51" s="58">
        <f t="shared" si="5"/>
        <v>79.31</v>
      </c>
      <c r="K51" s="57">
        <f t="shared" si="6"/>
        <v>3002.4684999999999</v>
      </c>
      <c r="L51" s="55">
        <f t="shared" si="1"/>
        <v>64.800060109289618</v>
      </c>
      <c r="M51" s="55">
        <f t="shared" si="2"/>
        <v>31.041202185792351</v>
      </c>
      <c r="N51" s="55">
        <f t="shared" si="7"/>
        <v>2.6003278688524589</v>
      </c>
      <c r="O51" s="56">
        <f t="shared" si="8"/>
        <v>98.441590163934436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24054.028000000002</v>
      </c>
      <c r="E52" s="59">
        <f t="shared" si="3"/>
        <v>11361.08</v>
      </c>
      <c r="F52" s="54">
        <f>IF($F$9="A",Data!$N$6,IF($F$9="B",Data!$N$7,IF($F$9="C",Data!$N$8,IF($F$9="D",Data!$N$9,0))))</f>
        <v>951.72</v>
      </c>
      <c r="G52" s="57">
        <f t="shared" si="4"/>
        <v>36366.828000000001</v>
      </c>
      <c r="H52" s="58">
        <f t="shared" si="0"/>
        <v>2004.5023333333336</v>
      </c>
      <c r="I52" s="58">
        <f t="shared" si="0"/>
        <v>946.75666666666666</v>
      </c>
      <c r="J52" s="58">
        <f t="shared" si="5"/>
        <v>79.31</v>
      </c>
      <c r="K52" s="57">
        <f t="shared" si="6"/>
        <v>3030.569</v>
      </c>
      <c r="L52" s="55">
        <f t="shared" si="1"/>
        <v>65.721387978142076</v>
      </c>
      <c r="M52" s="55">
        <f t="shared" si="2"/>
        <v>31.041202185792351</v>
      </c>
      <c r="N52" s="55">
        <f t="shared" si="7"/>
        <v>2.6003278688524589</v>
      </c>
      <c r="O52" s="56">
        <f t="shared" si="8"/>
        <v>99.36291803278688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24391.234000000004</v>
      </c>
      <c r="E53" s="59">
        <f t="shared" si="3"/>
        <v>11361.08</v>
      </c>
      <c r="F53" s="54">
        <f>IF($F$9="A",Data!$N$6,IF($F$9="B",Data!$N$7,IF($F$9="C",Data!$N$8,IF($F$9="D",Data!$N$9,0))))</f>
        <v>951.72</v>
      </c>
      <c r="G53" s="57">
        <f t="shared" si="4"/>
        <v>36704.034000000007</v>
      </c>
      <c r="H53" s="58">
        <f t="shared" si="0"/>
        <v>2032.6028333333336</v>
      </c>
      <c r="I53" s="58">
        <f t="shared" si="0"/>
        <v>946.75666666666666</v>
      </c>
      <c r="J53" s="58">
        <f t="shared" si="5"/>
        <v>79.31</v>
      </c>
      <c r="K53" s="57">
        <f t="shared" si="6"/>
        <v>3058.6695000000004</v>
      </c>
      <c r="L53" s="55">
        <f t="shared" si="1"/>
        <v>66.642715846994548</v>
      </c>
      <c r="M53" s="55">
        <f t="shared" si="2"/>
        <v>31.041202185792351</v>
      </c>
      <c r="N53" s="55">
        <f t="shared" si="7"/>
        <v>2.6003278688524589</v>
      </c>
      <c r="O53" s="56">
        <f t="shared" si="8"/>
        <v>100.28424590163935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24728.440000000002</v>
      </c>
      <c r="E54" s="59">
        <f t="shared" si="3"/>
        <v>11361.08</v>
      </c>
      <c r="F54" s="54">
        <f>IF($F$9="A",Data!$N$6,IF($F$9="B",Data!$N$7,IF($F$9="C",Data!$N$8,IF($F$9="D",Data!$N$9,0))))</f>
        <v>951.72</v>
      </c>
      <c r="G54" s="57">
        <f t="shared" si="4"/>
        <v>37041.240000000005</v>
      </c>
      <c r="H54" s="58">
        <f t="shared" si="0"/>
        <v>2060.7033333333334</v>
      </c>
      <c r="I54" s="58">
        <f t="shared" si="0"/>
        <v>946.75666666666666</v>
      </c>
      <c r="J54" s="58">
        <f t="shared" si="5"/>
        <v>79.31</v>
      </c>
      <c r="K54" s="57">
        <f t="shared" si="6"/>
        <v>3086.77</v>
      </c>
      <c r="L54" s="55">
        <f t="shared" si="1"/>
        <v>67.564043715847006</v>
      </c>
      <c r="M54" s="55">
        <f t="shared" si="2"/>
        <v>31.041202185792351</v>
      </c>
      <c r="N54" s="55">
        <f t="shared" si="7"/>
        <v>2.6003278688524589</v>
      </c>
      <c r="O54" s="56">
        <f>SUM(L54:N54)</f>
        <v>101.20557377049182</v>
      </c>
    </row>
    <row r="55" spans="1:15" ht="10.5" customHeight="1" x14ac:dyDescent="0.2"/>
  </sheetData>
  <sheetProtection algorithmName="SHA-512" hashValue="YSuB4E7oCGDi7dbdpCyhaP0LDo9GJzAoTSfDN3YQ5wgOg17iN8mHYO+KRthriMFsi79ehnctPQENbgOTqnaZlQ==" saltValue="dfjeo7+LCvJj2R8j5ZEYj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252F96-1964-4DE9-BEFA-FDD0B56A92FB}">
          <x14:formula1>
            <xm:f>Data!$M$11:$M$15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74A1-32D7-43B1-8D69-7221FA39F8B9}">
  <sheetPr>
    <tabColor indexed="10"/>
    <pageSetUpPr fitToPage="1"/>
  </sheetPr>
  <dimension ref="A1:O55"/>
  <sheetViews>
    <sheetView zoomScaleNormal="100" workbookViewId="0">
      <selection activeCell="I17" sqref="I17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3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(100%+E$7)*[1]Tabelle1!$C$35</f>
        <v>9539.0300000000007</v>
      </c>
      <c r="E10" s="72">
        <v>11421.12</v>
      </c>
      <c r="F10" s="54">
        <f>IF($F$9="A",Data!$N$6,IF($F$9="B",Data!$N$7,IF($F$9="C",Data!$N$8,IF($F$9="D",Data!$N$9,0))))</f>
        <v>618</v>
      </c>
      <c r="G10" s="57">
        <f>SUM(D10:F10)</f>
        <v>21578.15</v>
      </c>
      <c r="H10" s="58">
        <f t="shared" ref="H10:I54" si="0">D10/$H$7</f>
        <v>794.91916666666668</v>
      </c>
      <c r="I10" s="58">
        <f>E10/$H$7</f>
        <v>951.7600000000001</v>
      </c>
      <c r="J10" s="58">
        <f>$F$10/12</f>
        <v>51.5</v>
      </c>
      <c r="K10" s="57">
        <f>SUM(H10:J10)</f>
        <v>1798.1791666666668</v>
      </c>
      <c r="L10" s="55">
        <f t="shared" ref="L10:L54" si="1">D10/$L$7</f>
        <v>26.062923497267761</v>
      </c>
      <c r="M10" s="55">
        <f t="shared" ref="M10:M54" si="2">E10/$L$7</f>
        <v>31.205245901639348</v>
      </c>
      <c r="N10" s="55">
        <f>$F$10/$L$7</f>
        <v>1.6885245901639345</v>
      </c>
      <c r="O10" s="56">
        <f>SUM(L10:N10)</f>
        <v>58.956693989071042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10111.371800000001</v>
      </c>
      <c r="E11" s="59">
        <f t="shared" ref="E11:E54" si="3">E10</f>
        <v>11421.12</v>
      </c>
      <c r="F11" s="54">
        <f>IF($F$9="A",Data!$N$6,IF($F$9="B",Data!$N$7,IF($F$9="C",Data!$N$8,IF($F$9="D",Data!$N$9,0))))</f>
        <v>618</v>
      </c>
      <c r="G11" s="57">
        <f t="shared" ref="G11:G53" si="4">SUM(D11:F11)</f>
        <v>22150.491800000003</v>
      </c>
      <c r="H11" s="58">
        <f t="shared" si="0"/>
        <v>842.6143166666667</v>
      </c>
      <c r="I11" s="58">
        <f t="shared" si="0"/>
        <v>951.7600000000001</v>
      </c>
      <c r="J11" s="58">
        <f t="shared" ref="J11:J54" si="5">$F$10/12</f>
        <v>51.5</v>
      </c>
      <c r="K11" s="57">
        <f t="shared" ref="K11:K53" si="6">SUM(H11:J11)</f>
        <v>1845.8743166666668</v>
      </c>
      <c r="L11" s="55">
        <f t="shared" si="1"/>
        <v>27.626698907103826</v>
      </c>
      <c r="M11" s="55">
        <f t="shared" si="2"/>
        <v>31.205245901639348</v>
      </c>
      <c r="N11" s="55">
        <f t="shared" ref="N11:N54" si="7">$F$10/$L$7</f>
        <v>1.6885245901639345</v>
      </c>
      <c r="O11" s="56">
        <f t="shared" ref="O11:O53" si="8">SUM(L11:N11)</f>
        <v>60.52046939890711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10683.713600000001</v>
      </c>
      <c r="E12" s="59">
        <f t="shared" si="3"/>
        <v>11421.12</v>
      </c>
      <c r="F12" s="54">
        <f>IF($F$9="A",Data!$N$6,IF($F$9="B",Data!$N$7,IF($F$9="C",Data!$N$8,IF($F$9="D",Data!$N$9,0))))</f>
        <v>618</v>
      </c>
      <c r="G12" s="57">
        <f t="shared" si="4"/>
        <v>22722.833600000002</v>
      </c>
      <c r="H12" s="58">
        <f t="shared" si="0"/>
        <v>890.30946666666671</v>
      </c>
      <c r="I12" s="58">
        <f t="shared" si="0"/>
        <v>951.7600000000001</v>
      </c>
      <c r="J12" s="58">
        <f t="shared" si="5"/>
        <v>51.5</v>
      </c>
      <c r="K12" s="57">
        <f t="shared" si="6"/>
        <v>1893.5694666666668</v>
      </c>
      <c r="L12" s="55">
        <f t="shared" si="1"/>
        <v>29.190474316939895</v>
      </c>
      <c r="M12" s="55">
        <f t="shared" si="2"/>
        <v>31.205245901639348</v>
      </c>
      <c r="N12" s="55">
        <f t="shared" si="7"/>
        <v>1.6885245901639345</v>
      </c>
      <c r="O12" s="56">
        <f t="shared" si="8"/>
        <v>62.084244808743179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11256.055399999999</v>
      </c>
      <c r="E13" s="59">
        <f t="shared" si="3"/>
        <v>11421.12</v>
      </c>
      <c r="F13" s="54">
        <f>IF($F$9="A",Data!$N$6,IF($F$9="B",Data!$N$7,IF($F$9="C",Data!$N$8,IF($F$9="D",Data!$N$9,0))))</f>
        <v>618</v>
      </c>
      <c r="G13" s="57">
        <f t="shared" si="4"/>
        <v>23295.1754</v>
      </c>
      <c r="H13" s="58">
        <f t="shared" si="0"/>
        <v>938.00461666666661</v>
      </c>
      <c r="I13" s="58">
        <f t="shared" si="0"/>
        <v>951.7600000000001</v>
      </c>
      <c r="J13" s="58">
        <f t="shared" si="5"/>
        <v>51.5</v>
      </c>
      <c r="K13" s="57">
        <f t="shared" si="6"/>
        <v>1941.2646166666668</v>
      </c>
      <c r="L13" s="55">
        <f t="shared" si="1"/>
        <v>30.754249726775953</v>
      </c>
      <c r="M13" s="55">
        <f t="shared" si="2"/>
        <v>31.205245901639348</v>
      </c>
      <c r="N13" s="55">
        <f t="shared" si="7"/>
        <v>1.6885245901639345</v>
      </c>
      <c r="O13" s="56">
        <f t="shared" si="8"/>
        <v>63.648020218579234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(100%+E$7)*[1]Tabelle1!$D$35</f>
        <v>12292.27</v>
      </c>
      <c r="E14" s="73">
        <f t="shared" si="3"/>
        <v>11421.12</v>
      </c>
      <c r="F14" s="54">
        <f>IF($F$9="A",Data!$N$6,IF($F$9="B",Data!$N$7,IF($F$9="C",Data!$N$8,IF($F$9="D",Data!$N$9,0))))</f>
        <v>618</v>
      </c>
      <c r="G14" s="57">
        <f t="shared" si="4"/>
        <v>24331.39</v>
      </c>
      <c r="H14" s="58">
        <f t="shared" si="0"/>
        <v>1024.3558333333333</v>
      </c>
      <c r="I14" s="58">
        <f t="shared" si="0"/>
        <v>951.7600000000001</v>
      </c>
      <c r="J14" s="58">
        <f t="shared" si="5"/>
        <v>51.5</v>
      </c>
      <c r="K14" s="57">
        <f t="shared" si="6"/>
        <v>2027.6158333333333</v>
      </c>
      <c r="L14" s="55">
        <f t="shared" si="1"/>
        <v>33.585437158469944</v>
      </c>
      <c r="M14" s="55">
        <f t="shared" si="2"/>
        <v>31.205245901639348</v>
      </c>
      <c r="N14" s="55">
        <f t="shared" si="7"/>
        <v>1.6885245901639345</v>
      </c>
      <c r="O14" s="56">
        <f t="shared" si="8"/>
        <v>66.479207650273224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12661.0381</v>
      </c>
      <c r="E15" s="59">
        <f t="shared" si="3"/>
        <v>11421.12</v>
      </c>
      <c r="F15" s="54">
        <f>IF($F$9="A",Data!$N$6,IF($F$9="B",Data!$N$7,IF($F$9="C",Data!$N$8,IF($F$9="D",Data!$N$9,0))))</f>
        <v>618</v>
      </c>
      <c r="G15" s="57">
        <f t="shared" si="4"/>
        <v>24700.158100000001</v>
      </c>
      <c r="H15" s="58">
        <f t="shared" si="0"/>
        <v>1055.0865083333333</v>
      </c>
      <c r="I15" s="58">
        <f t="shared" si="0"/>
        <v>951.7600000000001</v>
      </c>
      <c r="J15" s="58">
        <f t="shared" si="5"/>
        <v>51.5</v>
      </c>
      <c r="K15" s="57">
        <f t="shared" si="6"/>
        <v>2058.3465083333335</v>
      </c>
      <c r="L15" s="55">
        <f t="shared" si="1"/>
        <v>34.593000273224042</v>
      </c>
      <c r="M15" s="55">
        <f t="shared" si="2"/>
        <v>31.205245901639348</v>
      </c>
      <c r="N15" s="55">
        <f t="shared" si="7"/>
        <v>1.6885245901639345</v>
      </c>
      <c r="O15" s="56">
        <f t="shared" si="8"/>
        <v>67.48677076502733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13029.806200000001</v>
      </c>
      <c r="E16" s="59">
        <f t="shared" si="3"/>
        <v>11421.12</v>
      </c>
      <c r="F16" s="54">
        <f>IF($F$9="A",Data!$N$6,IF($F$9="B",Data!$N$7,IF($F$9="C",Data!$N$8,IF($F$9="D",Data!$N$9,0))))</f>
        <v>618</v>
      </c>
      <c r="G16" s="57">
        <f t="shared" si="4"/>
        <v>25068.926200000002</v>
      </c>
      <c r="H16" s="58">
        <f t="shared" si="0"/>
        <v>1085.8171833333333</v>
      </c>
      <c r="I16" s="58">
        <f t="shared" si="0"/>
        <v>951.7600000000001</v>
      </c>
      <c r="J16" s="58">
        <f t="shared" si="5"/>
        <v>51.5</v>
      </c>
      <c r="K16" s="57">
        <f t="shared" si="6"/>
        <v>2089.0771833333333</v>
      </c>
      <c r="L16" s="55">
        <f t="shared" si="1"/>
        <v>35.600563387978141</v>
      </c>
      <c r="M16" s="55">
        <f t="shared" si="2"/>
        <v>31.205245901639348</v>
      </c>
      <c r="N16" s="55">
        <f t="shared" si="7"/>
        <v>1.6885245901639345</v>
      </c>
      <c r="O16" s="56">
        <f t="shared" si="8"/>
        <v>68.494333879781422</v>
      </c>
    </row>
    <row r="17" spans="1:15" ht="14.1" customHeight="1" x14ac:dyDescent="0.2">
      <c r="A17" s="11"/>
      <c r="B17" s="11"/>
      <c r="C17" s="11">
        <v>3</v>
      </c>
      <c r="D17" s="59">
        <f t="shared" si="9"/>
        <v>13398.5743</v>
      </c>
      <c r="E17" s="59">
        <f t="shared" si="3"/>
        <v>11421.12</v>
      </c>
      <c r="F17" s="54">
        <f>IF($F$9="A",Data!$N$6,IF($F$9="B",Data!$N$7,IF($F$9="C",Data!$N$8,IF($F$9="D",Data!$N$9,0))))</f>
        <v>618</v>
      </c>
      <c r="G17" s="57">
        <f t="shared" si="4"/>
        <v>25437.694300000003</v>
      </c>
      <c r="H17" s="58">
        <f t="shared" si="0"/>
        <v>1116.5478583333334</v>
      </c>
      <c r="I17" s="58">
        <f t="shared" si="0"/>
        <v>951.7600000000001</v>
      </c>
      <c r="J17" s="58">
        <f t="shared" si="5"/>
        <v>51.5</v>
      </c>
      <c r="K17" s="57">
        <f t="shared" si="6"/>
        <v>2119.8078583333336</v>
      </c>
      <c r="L17" s="55">
        <f t="shared" si="1"/>
        <v>36.60812650273224</v>
      </c>
      <c r="M17" s="55">
        <f t="shared" si="2"/>
        <v>31.205245901639348</v>
      </c>
      <c r="N17" s="55">
        <f t="shared" si="7"/>
        <v>1.6885245901639345</v>
      </c>
      <c r="O17" s="56">
        <f>SUM(L17:N17)</f>
        <v>69.501896994535528</v>
      </c>
    </row>
    <row r="18" spans="1:15" ht="14.1" customHeight="1" x14ac:dyDescent="0.2">
      <c r="A18" s="11"/>
      <c r="B18" s="11"/>
      <c r="C18" s="11">
        <v>4</v>
      </c>
      <c r="D18" s="59">
        <f t="shared" si="9"/>
        <v>13767.342400000001</v>
      </c>
      <c r="E18" s="59">
        <f t="shared" si="3"/>
        <v>11421.12</v>
      </c>
      <c r="F18" s="54">
        <f>IF($F$9="A",Data!$N$6,IF($F$9="B",Data!$N$7,IF($F$9="C",Data!$N$8,IF($F$9="D",Data!$N$9,0))))</f>
        <v>618</v>
      </c>
      <c r="G18" s="57">
        <f t="shared" si="4"/>
        <v>25806.462400000004</v>
      </c>
      <c r="H18" s="58">
        <f t="shared" si="0"/>
        <v>1147.2785333333334</v>
      </c>
      <c r="I18" s="58">
        <f t="shared" si="0"/>
        <v>951.7600000000001</v>
      </c>
      <c r="J18" s="58">
        <f t="shared" si="5"/>
        <v>51.5</v>
      </c>
      <c r="K18" s="57">
        <f t="shared" si="6"/>
        <v>2150.5385333333334</v>
      </c>
      <c r="L18" s="55">
        <f t="shared" si="1"/>
        <v>37.615689617486339</v>
      </c>
      <c r="M18" s="55">
        <f t="shared" si="2"/>
        <v>31.205245901639348</v>
      </c>
      <c r="N18" s="55">
        <f t="shared" si="7"/>
        <v>1.6885245901639345</v>
      </c>
      <c r="O18" s="56">
        <f t="shared" si="8"/>
        <v>70.50946010928962</v>
      </c>
    </row>
    <row r="19" spans="1:15" ht="14.1" customHeight="1" x14ac:dyDescent="0.2">
      <c r="A19" s="11"/>
      <c r="B19" s="11"/>
      <c r="C19" s="11">
        <v>5</v>
      </c>
      <c r="D19" s="59">
        <f t="shared" si="9"/>
        <v>14136.110500000001</v>
      </c>
      <c r="E19" s="59">
        <f t="shared" si="3"/>
        <v>11421.12</v>
      </c>
      <c r="F19" s="54">
        <f>IF($F$9="A",Data!$N$6,IF($F$9="B",Data!$N$7,IF($F$9="C",Data!$N$8,IF($F$9="D",Data!$N$9,0))))</f>
        <v>618</v>
      </c>
      <c r="G19" s="57">
        <f t="shared" si="4"/>
        <v>26175.230500000001</v>
      </c>
      <c r="H19" s="58">
        <f t="shared" si="0"/>
        <v>1178.0092083333334</v>
      </c>
      <c r="I19" s="58">
        <f t="shared" si="0"/>
        <v>951.7600000000001</v>
      </c>
      <c r="J19" s="58">
        <f t="shared" si="5"/>
        <v>51.5</v>
      </c>
      <c r="K19" s="57">
        <f t="shared" si="6"/>
        <v>2181.2692083333336</v>
      </c>
      <c r="L19" s="55">
        <f t="shared" si="1"/>
        <v>38.623252732240438</v>
      </c>
      <c r="M19" s="55">
        <f t="shared" si="2"/>
        <v>31.205245901639348</v>
      </c>
      <c r="N19" s="55">
        <f t="shared" si="7"/>
        <v>1.6885245901639345</v>
      </c>
      <c r="O19" s="56">
        <f t="shared" si="8"/>
        <v>71.517023224043726</v>
      </c>
    </row>
    <row r="20" spans="1:15" ht="14.1" customHeight="1" x14ac:dyDescent="0.2">
      <c r="A20" s="11"/>
      <c r="B20" s="11"/>
      <c r="C20" s="11">
        <v>6</v>
      </c>
      <c r="D20" s="59">
        <f t="shared" si="9"/>
        <v>14504.8786</v>
      </c>
      <c r="E20" s="59">
        <f t="shared" si="3"/>
        <v>11421.12</v>
      </c>
      <c r="F20" s="54">
        <f>IF($F$9="A",Data!$N$6,IF($F$9="B",Data!$N$7,IF($F$9="C",Data!$N$8,IF($F$9="D",Data!$N$9,0))))</f>
        <v>618</v>
      </c>
      <c r="G20" s="57">
        <f t="shared" si="4"/>
        <v>26543.998599999999</v>
      </c>
      <c r="H20" s="58">
        <f t="shared" si="0"/>
        <v>1208.7398833333334</v>
      </c>
      <c r="I20" s="58">
        <f t="shared" si="0"/>
        <v>951.7600000000001</v>
      </c>
      <c r="J20" s="58">
        <f t="shared" si="5"/>
        <v>51.5</v>
      </c>
      <c r="K20" s="57">
        <f t="shared" si="6"/>
        <v>2211.9998833333334</v>
      </c>
      <c r="L20" s="55">
        <f t="shared" si="1"/>
        <v>39.630815846994537</v>
      </c>
      <c r="M20" s="55">
        <f t="shared" si="2"/>
        <v>31.205245901639348</v>
      </c>
      <c r="N20" s="55">
        <f t="shared" si="7"/>
        <v>1.6885245901639345</v>
      </c>
      <c r="O20" s="56">
        <f t="shared" si="8"/>
        <v>72.524586338797818</v>
      </c>
    </row>
    <row r="21" spans="1:15" ht="14.1" customHeight="1" x14ac:dyDescent="0.2">
      <c r="A21" s="11"/>
      <c r="B21" s="11"/>
      <c r="C21" s="11">
        <v>7</v>
      </c>
      <c r="D21" s="59">
        <f t="shared" si="9"/>
        <v>14873.646700000001</v>
      </c>
      <c r="E21" s="59">
        <f t="shared" si="3"/>
        <v>11421.12</v>
      </c>
      <c r="F21" s="54">
        <f>IF($F$9="A",Data!$N$6,IF($F$9="B",Data!$N$7,IF($F$9="C",Data!$N$8,IF($F$9="D",Data!$N$9,0))))</f>
        <v>618</v>
      </c>
      <c r="G21" s="57">
        <f t="shared" si="4"/>
        <v>26912.7667</v>
      </c>
      <c r="H21" s="58">
        <f t="shared" si="0"/>
        <v>1239.4705583333334</v>
      </c>
      <c r="I21" s="58">
        <f t="shared" si="0"/>
        <v>951.7600000000001</v>
      </c>
      <c r="J21" s="58">
        <f t="shared" si="5"/>
        <v>51.5</v>
      </c>
      <c r="K21" s="57">
        <f t="shared" si="6"/>
        <v>2242.7305583333336</v>
      </c>
      <c r="L21" s="55">
        <f t="shared" si="1"/>
        <v>40.638378961748636</v>
      </c>
      <c r="M21" s="55">
        <f t="shared" si="2"/>
        <v>31.205245901639348</v>
      </c>
      <c r="N21" s="55">
        <f t="shared" si="7"/>
        <v>1.6885245901639345</v>
      </c>
      <c r="O21" s="56">
        <f t="shared" si="8"/>
        <v>73.532149453551924</v>
      </c>
    </row>
    <row r="22" spans="1:15" ht="14.1" customHeight="1" x14ac:dyDescent="0.2">
      <c r="A22" s="11"/>
      <c r="B22" s="11"/>
      <c r="C22" s="11">
        <v>8</v>
      </c>
      <c r="D22" s="59">
        <f t="shared" si="9"/>
        <v>15242.4148</v>
      </c>
      <c r="E22" s="59">
        <f t="shared" si="3"/>
        <v>11421.12</v>
      </c>
      <c r="F22" s="54">
        <f>IF($F$9="A",Data!$N$6,IF($F$9="B",Data!$N$7,IF($F$9="C",Data!$N$8,IF($F$9="D",Data!$N$9,0))))</f>
        <v>618</v>
      </c>
      <c r="G22" s="57">
        <f t="shared" si="4"/>
        <v>27281.534800000001</v>
      </c>
      <c r="H22" s="58">
        <f t="shared" si="0"/>
        <v>1270.2012333333334</v>
      </c>
      <c r="I22" s="58">
        <f t="shared" si="0"/>
        <v>951.7600000000001</v>
      </c>
      <c r="J22" s="58">
        <f t="shared" si="5"/>
        <v>51.5</v>
      </c>
      <c r="K22" s="57">
        <f t="shared" si="6"/>
        <v>2273.4612333333334</v>
      </c>
      <c r="L22" s="55">
        <f t="shared" si="1"/>
        <v>41.645942076502735</v>
      </c>
      <c r="M22" s="55">
        <f t="shared" si="2"/>
        <v>31.205245901639348</v>
      </c>
      <c r="N22" s="55">
        <f t="shared" si="7"/>
        <v>1.6885245901639345</v>
      </c>
      <c r="O22" s="56">
        <f t="shared" si="8"/>
        <v>74.539712568306015</v>
      </c>
    </row>
    <row r="23" spans="1:15" ht="14.1" customHeight="1" x14ac:dyDescent="0.2">
      <c r="A23" s="11"/>
      <c r="B23" s="11"/>
      <c r="C23" s="11">
        <v>9</v>
      </c>
      <c r="D23" s="59">
        <f t="shared" si="9"/>
        <v>15611.1829</v>
      </c>
      <c r="E23" s="59">
        <f t="shared" si="3"/>
        <v>11421.12</v>
      </c>
      <c r="F23" s="54">
        <f>IF($F$9="A",Data!$N$6,IF($F$9="B",Data!$N$7,IF($F$9="C",Data!$N$8,IF($F$9="D",Data!$N$9,0))))</f>
        <v>618</v>
      </c>
      <c r="G23" s="57">
        <f t="shared" si="4"/>
        <v>27650.302900000002</v>
      </c>
      <c r="H23" s="58">
        <f t="shared" si="0"/>
        <v>1300.9319083333332</v>
      </c>
      <c r="I23" s="58">
        <f t="shared" si="0"/>
        <v>951.7600000000001</v>
      </c>
      <c r="J23" s="58">
        <f t="shared" si="5"/>
        <v>51.5</v>
      </c>
      <c r="K23" s="57">
        <f t="shared" si="6"/>
        <v>2304.1919083333332</v>
      </c>
      <c r="L23" s="55">
        <f t="shared" si="1"/>
        <v>42.653505191256833</v>
      </c>
      <c r="M23" s="55">
        <f t="shared" si="2"/>
        <v>31.205245901639348</v>
      </c>
      <c r="N23" s="55">
        <f t="shared" si="7"/>
        <v>1.6885245901639345</v>
      </c>
      <c r="O23" s="56">
        <f t="shared" si="8"/>
        <v>75.547275683060121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15979.951000000001</v>
      </c>
      <c r="E24" s="59">
        <f t="shared" si="3"/>
        <v>11421.12</v>
      </c>
      <c r="F24" s="54">
        <f>IF($F$9="A",Data!$N$6,IF($F$9="B",Data!$N$7,IF($F$9="C",Data!$N$8,IF($F$9="D",Data!$N$9,0))))</f>
        <v>618</v>
      </c>
      <c r="G24" s="57">
        <f t="shared" si="4"/>
        <v>28019.071000000004</v>
      </c>
      <c r="H24" s="58">
        <f t="shared" si="0"/>
        <v>1331.6625833333335</v>
      </c>
      <c r="I24" s="58">
        <f t="shared" si="0"/>
        <v>951.7600000000001</v>
      </c>
      <c r="J24" s="58">
        <f t="shared" si="5"/>
        <v>51.5</v>
      </c>
      <c r="K24" s="57">
        <f t="shared" si="6"/>
        <v>2334.9225833333335</v>
      </c>
      <c r="L24" s="55">
        <f t="shared" si="1"/>
        <v>43.661068306010932</v>
      </c>
      <c r="M24" s="55">
        <f t="shared" si="2"/>
        <v>31.205245901639348</v>
      </c>
      <c r="N24" s="55">
        <f t="shared" si="7"/>
        <v>1.6885245901639345</v>
      </c>
      <c r="O24" s="56">
        <f t="shared" si="8"/>
        <v>76.554838797814213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16348.7191</v>
      </c>
      <c r="E25" s="59">
        <f t="shared" si="3"/>
        <v>11421.12</v>
      </c>
      <c r="F25" s="54">
        <f>IF($F$9="A",Data!$N$6,IF($F$9="B",Data!$N$7,IF($F$9="C",Data!$N$8,IF($F$9="D",Data!$N$9,0))))</f>
        <v>618</v>
      </c>
      <c r="G25" s="57">
        <f t="shared" si="4"/>
        <v>28387.839100000001</v>
      </c>
      <c r="H25" s="58">
        <f t="shared" si="0"/>
        <v>1362.3932583333333</v>
      </c>
      <c r="I25" s="58">
        <f t="shared" si="0"/>
        <v>951.7600000000001</v>
      </c>
      <c r="J25" s="58">
        <f t="shared" si="5"/>
        <v>51.5</v>
      </c>
      <c r="K25" s="57">
        <f t="shared" si="6"/>
        <v>2365.6532583333333</v>
      </c>
      <c r="L25" s="55">
        <f t="shared" si="1"/>
        <v>44.668631420765031</v>
      </c>
      <c r="M25" s="55">
        <f t="shared" si="2"/>
        <v>31.205245901639348</v>
      </c>
      <c r="N25" s="55">
        <f t="shared" si="7"/>
        <v>1.6885245901639345</v>
      </c>
      <c r="O25" s="56">
        <f t="shared" si="8"/>
        <v>77.562401912568319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16717.4872</v>
      </c>
      <c r="E26" s="59">
        <f t="shared" si="3"/>
        <v>11421.12</v>
      </c>
      <c r="F26" s="54">
        <f>IF($F$9="A",Data!$N$6,IF($F$9="B",Data!$N$7,IF($F$9="C",Data!$N$8,IF($F$9="D",Data!$N$9,0))))</f>
        <v>618</v>
      </c>
      <c r="G26" s="57">
        <f t="shared" si="4"/>
        <v>28756.607199999999</v>
      </c>
      <c r="H26" s="58">
        <f t="shared" si="0"/>
        <v>1393.1239333333333</v>
      </c>
      <c r="I26" s="58">
        <f t="shared" si="0"/>
        <v>951.7600000000001</v>
      </c>
      <c r="J26" s="58">
        <f t="shared" si="5"/>
        <v>51.5</v>
      </c>
      <c r="K26" s="57">
        <f t="shared" si="6"/>
        <v>2396.3839333333335</v>
      </c>
      <c r="L26" s="55">
        <f t="shared" si="1"/>
        <v>45.676194535519123</v>
      </c>
      <c r="M26" s="55">
        <f t="shared" si="2"/>
        <v>31.205245901639348</v>
      </c>
      <c r="N26" s="55">
        <f t="shared" si="7"/>
        <v>1.6885245901639345</v>
      </c>
      <c r="O26" s="56">
        <f t="shared" si="8"/>
        <v>78.569965027322411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17086.255300000001</v>
      </c>
      <c r="E27" s="59">
        <f t="shared" si="3"/>
        <v>11421.12</v>
      </c>
      <c r="F27" s="54">
        <f>IF($F$9="A",Data!$N$6,IF($F$9="B",Data!$N$7,IF($F$9="C",Data!$N$8,IF($F$9="D",Data!$N$9,0))))</f>
        <v>618</v>
      </c>
      <c r="G27" s="57">
        <f t="shared" si="4"/>
        <v>29125.3753</v>
      </c>
      <c r="H27" s="58">
        <f t="shared" si="0"/>
        <v>1423.8546083333333</v>
      </c>
      <c r="I27" s="58">
        <f t="shared" si="0"/>
        <v>951.7600000000001</v>
      </c>
      <c r="J27" s="58">
        <f t="shared" si="5"/>
        <v>51.5</v>
      </c>
      <c r="K27" s="57">
        <f t="shared" si="6"/>
        <v>2427.1146083333333</v>
      </c>
      <c r="L27" s="55">
        <f t="shared" si="1"/>
        <v>46.683757650273229</v>
      </c>
      <c r="M27" s="55">
        <f t="shared" si="2"/>
        <v>31.205245901639348</v>
      </c>
      <c r="N27" s="55">
        <f t="shared" si="7"/>
        <v>1.6885245901639345</v>
      </c>
      <c r="O27" s="56">
        <f t="shared" si="8"/>
        <v>79.577528142076517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17455.023399999998</v>
      </c>
      <c r="E28" s="59">
        <f t="shared" si="3"/>
        <v>11421.12</v>
      </c>
      <c r="F28" s="54">
        <f>IF($F$9="A",Data!$N$6,IF($F$9="B",Data!$N$7,IF($F$9="C",Data!$N$8,IF($F$9="D",Data!$N$9,0))))</f>
        <v>618</v>
      </c>
      <c r="G28" s="57">
        <f t="shared" si="4"/>
        <v>29494.143400000001</v>
      </c>
      <c r="H28" s="58">
        <f t="shared" si="0"/>
        <v>1454.5852833333331</v>
      </c>
      <c r="I28" s="58">
        <f t="shared" si="0"/>
        <v>951.7600000000001</v>
      </c>
      <c r="J28" s="58">
        <f t="shared" si="5"/>
        <v>51.5</v>
      </c>
      <c r="K28" s="57">
        <f t="shared" si="6"/>
        <v>2457.8452833333331</v>
      </c>
      <c r="L28" s="55">
        <f t="shared" si="1"/>
        <v>47.691320765027321</v>
      </c>
      <c r="M28" s="55">
        <f t="shared" si="2"/>
        <v>31.205245901639348</v>
      </c>
      <c r="N28" s="55">
        <f t="shared" si="7"/>
        <v>1.6885245901639345</v>
      </c>
      <c r="O28" s="56">
        <f t="shared" si="8"/>
        <v>80.585091256830609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17823.791499999999</v>
      </c>
      <c r="E29" s="59">
        <f t="shared" si="3"/>
        <v>11421.12</v>
      </c>
      <c r="F29" s="54">
        <f>IF($F$9="A",Data!$N$6,IF($F$9="B",Data!$N$7,IF($F$9="C",Data!$N$8,IF($F$9="D",Data!$N$9,0))))</f>
        <v>618</v>
      </c>
      <c r="G29" s="57">
        <f t="shared" si="4"/>
        <v>29862.911500000002</v>
      </c>
      <c r="H29" s="58">
        <f t="shared" si="0"/>
        <v>1485.3159583333334</v>
      </c>
      <c r="I29" s="58">
        <f t="shared" si="0"/>
        <v>951.7600000000001</v>
      </c>
      <c r="J29" s="58">
        <f t="shared" si="5"/>
        <v>51.5</v>
      </c>
      <c r="K29" s="57">
        <f t="shared" si="6"/>
        <v>2488.5759583333333</v>
      </c>
      <c r="L29" s="55">
        <f t="shared" si="1"/>
        <v>48.69888387978142</v>
      </c>
      <c r="M29" s="55">
        <f t="shared" si="2"/>
        <v>31.205245901639348</v>
      </c>
      <c r="N29" s="55">
        <f t="shared" si="7"/>
        <v>1.6885245901639345</v>
      </c>
      <c r="O29" s="56">
        <f t="shared" si="8"/>
        <v>81.5926543715847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18192.559600000001</v>
      </c>
      <c r="E30" s="59">
        <f t="shared" si="3"/>
        <v>11421.12</v>
      </c>
      <c r="F30" s="54">
        <f>IF($F$9="A",Data!$N$6,IF($F$9="B",Data!$N$7,IF($F$9="C",Data!$N$8,IF($F$9="D",Data!$N$9,0))))</f>
        <v>618</v>
      </c>
      <c r="G30" s="57">
        <f t="shared" si="4"/>
        <v>30231.679600000003</v>
      </c>
      <c r="H30" s="58">
        <f t="shared" si="0"/>
        <v>1516.0466333333334</v>
      </c>
      <c r="I30" s="58">
        <f t="shared" si="0"/>
        <v>951.7600000000001</v>
      </c>
      <c r="J30" s="58">
        <f t="shared" si="5"/>
        <v>51.5</v>
      </c>
      <c r="K30" s="57">
        <f t="shared" si="6"/>
        <v>2519.3066333333336</v>
      </c>
      <c r="L30" s="55">
        <f t="shared" si="1"/>
        <v>49.706446994535519</v>
      </c>
      <c r="M30" s="55">
        <f t="shared" si="2"/>
        <v>31.205245901639348</v>
      </c>
      <c r="N30" s="55">
        <f t="shared" si="7"/>
        <v>1.6885245901639345</v>
      </c>
      <c r="O30" s="56">
        <f t="shared" si="8"/>
        <v>82.600217486338806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18561.327700000002</v>
      </c>
      <c r="E31" s="59">
        <f t="shared" si="3"/>
        <v>11421.12</v>
      </c>
      <c r="F31" s="54">
        <f>IF($F$9="A",Data!$N$6,IF($F$9="B",Data!$N$7,IF($F$9="C",Data!$N$8,IF($F$9="D",Data!$N$9,0))))</f>
        <v>618</v>
      </c>
      <c r="G31" s="57">
        <f t="shared" si="4"/>
        <v>30600.447700000004</v>
      </c>
      <c r="H31" s="58">
        <f t="shared" si="0"/>
        <v>1546.7773083333334</v>
      </c>
      <c r="I31" s="58">
        <f t="shared" si="0"/>
        <v>951.7600000000001</v>
      </c>
      <c r="J31" s="58">
        <f t="shared" si="5"/>
        <v>51.5</v>
      </c>
      <c r="K31" s="57">
        <f t="shared" si="6"/>
        <v>2550.0373083333334</v>
      </c>
      <c r="L31" s="55">
        <f t="shared" si="1"/>
        <v>50.714010109289624</v>
      </c>
      <c r="M31" s="55">
        <f t="shared" si="2"/>
        <v>31.205245901639348</v>
      </c>
      <c r="N31" s="55">
        <f t="shared" si="7"/>
        <v>1.6885245901639345</v>
      </c>
      <c r="O31" s="56">
        <f t="shared" si="8"/>
        <v>83.607780601092912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18930.095800000003</v>
      </c>
      <c r="E32" s="59">
        <f t="shared" si="3"/>
        <v>11421.12</v>
      </c>
      <c r="F32" s="54">
        <f>IF($F$9="A",Data!$N$6,IF($F$9="B",Data!$N$7,IF($F$9="C",Data!$N$8,IF($F$9="D",Data!$N$9,0))))</f>
        <v>618</v>
      </c>
      <c r="G32" s="57">
        <f t="shared" si="4"/>
        <v>30969.215800000005</v>
      </c>
      <c r="H32" s="58">
        <f t="shared" si="0"/>
        <v>1577.5079833333336</v>
      </c>
      <c r="I32" s="58">
        <f t="shared" si="0"/>
        <v>951.7600000000001</v>
      </c>
      <c r="J32" s="58">
        <f t="shared" si="5"/>
        <v>51.5</v>
      </c>
      <c r="K32" s="57">
        <f t="shared" si="6"/>
        <v>2580.7679833333336</v>
      </c>
      <c r="L32" s="55">
        <f t="shared" si="1"/>
        <v>51.721573224043723</v>
      </c>
      <c r="M32" s="55">
        <f t="shared" si="2"/>
        <v>31.205245901639348</v>
      </c>
      <c r="N32" s="55">
        <f t="shared" si="7"/>
        <v>1.6885245901639345</v>
      </c>
      <c r="O32" s="56">
        <f t="shared" si="8"/>
        <v>84.615343715847004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19298.8639</v>
      </c>
      <c r="E33" s="59">
        <f t="shared" si="3"/>
        <v>11421.12</v>
      </c>
      <c r="F33" s="54">
        <f>IF($F$9="A",Data!$N$6,IF($F$9="B",Data!$N$7,IF($F$9="C",Data!$N$8,IF($F$9="D",Data!$N$9,0))))</f>
        <v>618</v>
      </c>
      <c r="G33" s="57">
        <f t="shared" si="4"/>
        <v>31337.983899999999</v>
      </c>
      <c r="H33" s="58">
        <f t="shared" si="0"/>
        <v>1608.2386583333334</v>
      </c>
      <c r="I33" s="58">
        <f t="shared" si="0"/>
        <v>951.7600000000001</v>
      </c>
      <c r="J33" s="58">
        <f t="shared" si="5"/>
        <v>51.5</v>
      </c>
      <c r="K33" s="57">
        <f t="shared" si="6"/>
        <v>2611.4986583333334</v>
      </c>
      <c r="L33" s="55">
        <f t="shared" si="1"/>
        <v>52.729136338797815</v>
      </c>
      <c r="M33" s="55">
        <f t="shared" si="2"/>
        <v>31.205245901639348</v>
      </c>
      <c r="N33" s="55">
        <f t="shared" si="7"/>
        <v>1.6885245901639345</v>
      </c>
      <c r="O33" s="56">
        <f t="shared" si="8"/>
        <v>85.622906830601096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19667.632000000001</v>
      </c>
      <c r="E34" s="59">
        <f t="shared" si="3"/>
        <v>11421.12</v>
      </c>
      <c r="F34" s="54">
        <f>IF($F$9="A",Data!$N$6,IF($F$9="B",Data!$N$7,IF($F$9="C",Data!$N$8,IF($F$9="D",Data!$N$9,0))))</f>
        <v>618</v>
      </c>
      <c r="G34" s="57">
        <f t="shared" si="4"/>
        <v>31706.752</v>
      </c>
      <c r="H34" s="58">
        <f t="shared" si="0"/>
        <v>1638.9693333333335</v>
      </c>
      <c r="I34" s="58">
        <f t="shared" si="0"/>
        <v>951.7600000000001</v>
      </c>
      <c r="J34" s="58">
        <f t="shared" si="5"/>
        <v>51.5</v>
      </c>
      <c r="K34" s="57">
        <f t="shared" si="6"/>
        <v>2642.2293333333337</v>
      </c>
      <c r="L34" s="55">
        <f t="shared" si="1"/>
        <v>53.736699453551914</v>
      </c>
      <c r="M34" s="55">
        <f t="shared" si="2"/>
        <v>31.205245901639348</v>
      </c>
      <c r="N34" s="55">
        <f t="shared" si="7"/>
        <v>1.6885245901639345</v>
      </c>
      <c r="O34" s="56">
        <f t="shared" si="8"/>
        <v>86.630469945355202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20036.400099999999</v>
      </c>
      <c r="E35" s="59">
        <f t="shared" si="3"/>
        <v>11421.12</v>
      </c>
      <c r="F35" s="54">
        <f>IF($F$9="A",Data!$N$6,IF($F$9="B",Data!$N$7,IF($F$9="C",Data!$N$8,IF($F$9="D",Data!$N$9,0))))</f>
        <v>618</v>
      </c>
      <c r="G35" s="57">
        <f t="shared" si="4"/>
        <v>32075.520100000002</v>
      </c>
      <c r="H35" s="58">
        <f t="shared" si="0"/>
        <v>1669.7000083333332</v>
      </c>
      <c r="I35" s="58">
        <f t="shared" si="0"/>
        <v>951.7600000000001</v>
      </c>
      <c r="J35" s="58">
        <f t="shared" si="5"/>
        <v>51.5</v>
      </c>
      <c r="K35" s="57">
        <f t="shared" si="6"/>
        <v>2672.9600083333335</v>
      </c>
      <c r="L35" s="55">
        <f t="shared" si="1"/>
        <v>54.744262568306006</v>
      </c>
      <c r="M35" s="55">
        <f t="shared" si="2"/>
        <v>31.205245901639348</v>
      </c>
      <c r="N35" s="55">
        <f t="shared" si="7"/>
        <v>1.6885245901639345</v>
      </c>
      <c r="O35" s="56">
        <f t="shared" si="8"/>
        <v>87.638033060109294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20405.1682</v>
      </c>
      <c r="E36" s="59">
        <f t="shared" si="3"/>
        <v>11421.12</v>
      </c>
      <c r="F36" s="54">
        <f>IF($F$9="A",Data!$N$6,IF($F$9="B",Data!$N$7,IF($F$9="C",Data!$N$8,IF($F$9="D",Data!$N$9,0))))</f>
        <v>618</v>
      </c>
      <c r="G36" s="57">
        <f t="shared" si="4"/>
        <v>32444.288200000003</v>
      </c>
      <c r="H36" s="58">
        <f t="shared" si="0"/>
        <v>1700.4306833333333</v>
      </c>
      <c r="I36" s="58">
        <f t="shared" si="0"/>
        <v>951.7600000000001</v>
      </c>
      <c r="J36" s="58">
        <f t="shared" si="5"/>
        <v>51.5</v>
      </c>
      <c r="K36" s="57">
        <f t="shared" si="6"/>
        <v>2703.6906833333333</v>
      </c>
      <c r="L36" s="55">
        <f t="shared" si="1"/>
        <v>55.751825683060112</v>
      </c>
      <c r="M36" s="55">
        <f t="shared" si="2"/>
        <v>31.205245901639348</v>
      </c>
      <c r="N36" s="55">
        <f t="shared" si="7"/>
        <v>1.6885245901639345</v>
      </c>
      <c r="O36" s="56">
        <f t="shared" si="8"/>
        <v>88.6455961748634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20773.936300000001</v>
      </c>
      <c r="E37" s="59">
        <f t="shared" si="3"/>
        <v>11421.12</v>
      </c>
      <c r="F37" s="54">
        <f>IF($F$9="A",Data!$N$6,IF($F$9="B",Data!$N$7,IF($F$9="C",Data!$N$8,IF($F$9="D",Data!$N$9,0))))</f>
        <v>618</v>
      </c>
      <c r="G37" s="57">
        <f t="shared" si="4"/>
        <v>32813.056300000004</v>
      </c>
      <c r="H37" s="58">
        <f t="shared" si="0"/>
        <v>1731.1613583333335</v>
      </c>
      <c r="I37" s="58">
        <f t="shared" si="0"/>
        <v>951.7600000000001</v>
      </c>
      <c r="J37" s="58">
        <f t="shared" si="5"/>
        <v>51.5</v>
      </c>
      <c r="K37" s="57">
        <f t="shared" si="6"/>
        <v>2734.4213583333335</v>
      </c>
      <c r="L37" s="55">
        <f t="shared" si="1"/>
        <v>56.759388797814211</v>
      </c>
      <c r="M37" s="55">
        <f t="shared" si="2"/>
        <v>31.205245901639348</v>
      </c>
      <c r="N37" s="55">
        <f t="shared" si="7"/>
        <v>1.6885245901639345</v>
      </c>
      <c r="O37" s="56">
        <f t="shared" si="8"/>
        <v>89.653159289617491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21142.704400000002</v>
      </c>
      <c r="E38" s="59">
        <f t="shared" si="3"/>
        <v>11421.12</v>
      </c>
      <c r="F38" s="54">
        <f>IF($F$9="A",Data!$N$6,IF($F$9="B",Data!$N$7,IF($F$9="C",Data!$N$8,IF($F$9="D",Data!$N$9,0))))</f>
        <v>618</v>
      </c>
      <c r="G38" s="57">
        <f t="shared" si="4"/>
        <v>33181.824400000005</v>
      </c>
      <c r="H38" s="58">
        <f t="shared" si="0"/>
        <v>1761.8920333333335</v>
      </c>
      <c r="I38" s="58">
        <f t="shared" si="0"/>
        <v>951.7600000000001</v>
      </c>
      <c r="J38" s="58">
        <f t="shared" si="5"/>
        <v>51.5</v>
      </c>
      <c r="K38" s="57">
        <f t="shared" si="6"/>
        <v>2765.1520333333337</v>
      </c>
      <c r="L38" s="55">
        <f t="shared" si="1"/>
        <v>57.76695191256831</v>
      </c>
      <c r="M38" s="55">
        <f t="shared" si="2"/>
        <v>31.205245901639348</v>
      </c>
      <c r="N38" s="55">
        <f t="shared" si="7"/>
        <v>1.6885245901639345</v>
      </c>
      <c r="O38" s="56">
        <f t="shared" si="8"/>
        <v>90.660722404371597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21511.4725</v>
      </c>
      <c r="E39" s="59">
        <f t="shared" si="3"/>
        <v>11421.12</v>
      </c>
      <c r="F39" s="54">
        <f>IF($F$9="A",Data!$N$6,IF($F$9="B",Data!$N$7,IF($F$9="C",Data!$N$8,IF($F$9="D",Data!$N$9,0))))</f>
        <v>618</v>
      </c>
      <c r="G39" s="57">
        <f t="shared" si="4"/>
        <v>33550.592499999999</v>
      </c>
      <c r="H39" s="58">
        <f t="shared" si="0"/>
        <v>1792.6227083333333</v>
      </c>
      <c r="I39" s="58">
        <f t="shared" si="0"/>
        <v>951.7600000000001</v>
      </c>
      <c r="J39" s="58">
        <f t="shared" si="5"/>
        <v>51.5</v>
      </c>
      <c r="K39" s="57">
        <f t="shared" si="6"/>
        <v>2795.8827083333335</v>
      </c>
      <c r="L39" s="55">
        <f t="shared" si="1"/>
        <v>58.774515027322401</v>
      </c>
      <c r="M39" s="55">
        <f t="shared" si="2"/>
        <v>31.205245901639348</v>
      </c>
      <c r="N39" s="55">
        <f t="shared" si="7"/>
        <v>1.6885245901639345</v>
      </c>
      <c r="O39" s="56">
        <f t="shared" si="8"/>
        <v>91.668285519125689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21880.240600000001</v>
      </c>
      <c r="E40" s="59">
        <f t="shared" si="3"/>
        <v>11421.12</v>
      </c>
      <c r="F40" s="54">
        <f>IF($F$9="A",Data!$N$6,IF($F$9="B",Data!$N$7,IF($F$9="C",Data!$N$8,IF($F$9="D",Data!$N$9,0))))</f>
        <v>618</v>
      </c>
      <c r="G40" s="57">
        <f t="shared" si="4"/>
        <v>33919.3606</v>
      </c>
      <c r="H40" s="58">
        <f t="shared" si="0"/>
        <v>1823.3533833333333</v>
      </c>
      <c r="I40" s="58">
        <f t="shared" si="0"/>
        <v>951.7600000000001</v>
      </c>
      <c r="J40" s="58">
        <f t="shared" si="5"/>
        <v>51.5</v>
      </c>
      <c r="K40" s="57">
        <f t="shared" si="6"/>
        <v>2826.6133833333333</v>
      </c>
      <c r="L40" s="55">
        <f t="shared" si="1"/>
        <v>59.782078142076507</v>
      </c>
      <c r="M40" s="55">
        <f t="shared" si="2"/>
        <v>31.205245901639348</v>
      </c>
      <c r="N40" s="55">
        <f t="shared" si="7"/>
        <v>1.6885245901639345</v>
      </c>
      <c r="O40" s="56">
        <f t="shared" si="8"/>
        <v>92.675848633879795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22249.008699999998</v>
      </c>
      <c r="E41" s="59">
        <f t="shared" si="3"/>
        <v>11421.12</v>
      </c>
      <c r="F41" s="54">
        <f>IF($F$9="A",Data!$N$6,IF($F$9="B",Data!$N$7,IF($F$9="C",Data!$N$8,IF($F$9="D",Data!$N$9,0))))</f>
        <v>618</v>
      </c>
      <c r="G41" s="57">
        <f t="shared" si="4"/>
        <v>34288.128700000001</v>
      </c>
      <c r="H41" s="58">
        <f t="shared" si="0"/>
        <v>1854.0840583333331</v>
      </c>
      <c r="I41" s="58">
        <f t="shared" si="0"/>
        <v>951.7600000000001</v>
      </c>
      <c r="J41" s="58">
        <f t="shared" si="5"/>
        <v>51.5</v>
      </c>
      <c r="K41" s="57">
        <f t="shared" si="6"/>
        <v>2857.3440583333331</v>
      </c>
      <c r="L41" s="55">
        <f t="shared" si="1"/>
        <v>60.789641256830599</v>
      </c>
      <c r="M41" s="55">
        <f t="shared" si="2"/>
        <v>31.205245901639348</v>
      </c>
      <c r="N41" s="55">
        <f t="shared" si="7"/>
        <v>1.6885245901639345</v>
      </c>
      <c r="O41" s="56">
        <f t="shared" si="8"/>
        <v>93.683411748633887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22617.7768</v>
      </c>
      <c r="E42" s="59">
        <f t="shared" si="3"/>
        <v>11421.12</v>
      </c>
      <c r="F42" s="54">
        <f>IF($F$9="A",Data!$N$6,IF($F$9="B",Data!$N$7,IF($F$9="C",Data!$N$8,IF($F$9="D",Data!$N$9,0))))</f>
        <v>618</v>
      </c>
      <c r="G42" s="57">
        <f t="shared" si="4"/>
        <v>34656.896800000002</v>
      </c>
      <c r="H42" s="58">
        <f t="shared" si="0"/>
        <v>1884.8147333333334</v>
      </c>
      <c r="I42" s="58">
        <f t="shared" si="0"/>
        <v>951.7600000000001</v>
      </c>
      <c r="J42" s="58">
        <f t="shared" si="5"/>
        <v>51.5</v>
      </c>
      <c r="K42" s="57">
        <f t="shared" si="6"/>
        <v>2888.0747333333334</v>
      </c>
      <c r="L42" s="55">
        <f t="shared" si="1"/>
        <v>61.797204371584698</v>
      </c>
      <c r="M42" s="55">
        <f t="shared" si="2"/>
        <v>31.205245901639348</v>
      </c>
      <c r="N42" s="55">
        <f t="shared" si="7"/>
        <v>1.6885245901639345</v>
      </c>
      <c r="O42" s="56">
        <f t="shared" si="8"/>
        <v>94.690974863387979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22986.544900000001</v>
      </c>
      <c r="E43" s="59">
        <f t="shared" si="3"/>
        <v>11421.12</v>
      </c>
      <c r="F43" s="54">
        <f>IF($F$9="A",Data!$N$6,IF($F$9="B",Data!$N$7,IF($F$9="C",Data!$N$8,IF($F$9="D",Data!$N$9,0))))</f>
        <v>618</v>
      </c>
      <c r="G43" s="57">
        <f t="shared" si="4"/>
        <v>35025.664900000003</v>
      </c>
      <c r="H43" s="58">
        <f t="shared" si="0"/>
        <v>1915.5454083333334</v>
      </c>
      <c r="I43" s="58">
        <f t="shared" si="0"/>
        <v>951.7600000000001</v>
      </c>
      <c r="J43" s="58">
        <f t="shared" si="5"/>
        <v>51.5</v>
      </c>
      <c r="K43" s="57">
        <f t="shared" si="6"/>
        <v>2918.8054083333336</v>
      </c>
      <c r="L43" s="55">
        <f t="shared" si="1"/>
        <v>62.804767486338797</v>
      </c>
      <c r="M43" s="55">
        <f t="shared" si="2"/>
        <v>31.205245901639348</v>
      </c>
      <c r="N43" s="55">
        <f t="shared" si="7"/>
        <v>1.6885245901639345</v>
      </c>
      <c r="O43" s="56">
        <f t="shared" si="8"/>
        <v>95.698537978142085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23355.313000000002</v>
      </c>
      <c r="E44" s="59">
        <f t="shared" si="3"/>
        <v>11421.12</v>
      </c>
      <c r="F44" s="54">
        <f>IF($F$9="A",Data!$N$6,IF($F$9="B",Data!$N$7,IF($F$9="C",Data!$N$8,IF($F$9="D",Data!$N$9,0))))</f>
        <v>618</v>
      </c>
      <c r="G44" s="57">
        <f t="shared" si="4"/>
        <v>35394.433000000005</v>
      </c>
      <c r="H44" s="58">
        <f t="shared" si="0"/>
        <v>1946.2760833333334</v>
      </c>
      <c r="I44" s="58">
        <f t="shared" si="0"/>
        <v>951.7600000000001</v>
      </c>
      <c r="J44" s="58">
        <f t="shared" si="5"/>
        <v>51.5</v>
      </c>
      <c r="K44" s="57">
        <f t="shared" si="6"/>
        <v>2949.5360833333334</v>
      </c>
      <c r="L44" s="55">
        <f t="shared" si="1"/>
        <v>63.812330601092903</v>
      </c>
      <c r="M44" s="55">
        <f t="shared" si="2"/>
        <v>31.205245901639348</v>
      </c>
      <c r="N44" s="55">
        <f t="shared" si="7"/>
        <v>1.6885245901639345</v>
      </c>
      <c r="O44" s="56">
        <f t="shared" si="8"/>
        <v>96.706101092896191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23724.081100000003</v>
      </c>
      <c r="E45" s="59">
        <f t="shared" si="3"/>
        <v>11421.12</v>
      </c>
      <c r="F45" s="54">
        <f>IF($F$9="A",Data!$N$6,IF($F$9="B",Data!$N$7,IF($F$9="C",Data!$N$8,IF($F$9="D",Data!$N$9,0))))</f>
        <v>618</v>
      </c>
      <c r="G45" s="57">
        <f t="shared" si="4"/>
        <v>35763.201100000006</v>
      </c>
      <c r="H45" s="58">
        <f t="shared" si="0"/>
        <v>1977.0067583333337</v>
      </c>
      <c r="I45" s="58">
        <f t="shared" si="0"/>
        <v>951.7600000000001</v>
      </c>
      <c r="J45" s="58">
        <f t="shared" si="5"/>
        <v>51.5</v>
      </c>
      <c r="K45" s="57">
        <f t="shared" si="6"/>
        <v>2980.2667583333337</v>
      </c>
      <c r="L45" s="55">
        <f t="shared" si="1"/>
        <v>64.819893715847002</v>
      </c>
      <c r="M45" s="55">
        <f t="shared" si="2"/>
        <v>31.205245901639348</v>
      </c>
      <c r="N45" s="55">
        <f t="shared" si="7"/>
        <v>1.6885245901639345</v>
      </c>
      <c r="O45" s="56">
        <f t="shared" si="8"/>
        <v>97.713664207650282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24092.849200000001</v>
      </c>
      <c r="E46" s="59">
        <f t="shared" si="3"/>
        <v>11421.12</v>
      </c>
      <c r="F46" s="54">
        <f>IF($F$9="A",Data!$N$6,IF($F$9="B",Data!$N$7,IF($F$9="C",Data!$N$8,IF($F$9="D",Data!$N$9,0))))</f>
        <v>618</v>
      </c>
      <c r="G46" s="57">
        <f t="shared" si="4"/>
        <v>36131.9692</v>
      </c>
      <c r="H46" s="58">
        <f t="shared" si="0"/>
        <v>2007.7374333333335</v>
      </c>
      <c r="I46" s="58">
        <f t="shared" si="0"/>
        <v>951.7600000000001</v>
      </c>
      <c r="J46" s="58">
        <f t="shared" si="5"/>
        <v>51.5</v>
      </c>
      <c r="K46" s="57">
        <f t="shared" si="6"/>
        <v>3010.9974333333334</v>
      </c>
      <c r="L46" s="55">
        <f t="shared" si="1"/>
        <v>65.827456830601093</v>
      </c>
      <c r="M46" s="55">
        <f t="shared" si="2"/>
        <v>31.205245901639348</v>
      </c>
      <c r="N46" s="55">
        <f t="shared" si="7"/>
        <v>1.6885245901639345</v>
      </c>
      <c r="O46" s="56">
        <f t="shared" si="8"/>
        <v>98.721227322404374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24461.617299999998</v>
      </c>
      <c r="E47" s="59">
        <f t="shared" si="3"/>
        <v>11421.12</v>
      </c>
      <c r="F47" s="54">
        <f>IF($F$9="A",Data!$N$6,IF($F$9="B",Data!$N$7,IF($F$9="C",Data!$N$8,IF($F$9="D",Data!$N$9,0))))</f>
        <v>618</v>
      </c>
      <c r="G47" s="57">
        <f t="shared" si="4"/>
        <v>36500.737300000001</v>
      </c>
      <c r="H47" s="58">
        <f t="shared" si="0"/>
        <v>2038.4681083333332</v>
      </c>
      <c r="I47" s="58">
        <f t="shared" si="0"/>
        <v>951.7600000000001</v>
      </c>
      <c r="J47" s="58">
        <f t="shared" si="5"/>
        <v>51.5</v>
      </c>
      <c r="K47" s="57">
        <f t="shared" si="6"/>
        <v>3041.7281083333332</v>
      </c>
      <c r="L47" s="55">
        <f t="shared" si="1"/>
        <v>66.835019945355185</v>
      </c>
      <c r="M47" s="55">
        <f t="shared" si="2"/>
        <v>31.205245901639348</v>
      </c>
      <c r="N47" s="55">
        <f t="shared" si="7"/>
        <v>1.6885245901639345</v>
      </c>
      <c r="O47" s="56">
        <f t="shared" si="8"/>
        <v>99.728790437158466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24830.385399999999</v>
      </c>
      <c r="E48" s="59">
        <f t="shared" si="3"/>
        <v>11421.12</v>
      </c>
      <c r="F48" s="54">
        <f>IF($F$9="A",Data!$N$6,IF($F$9="B",Data!$N$7,IF($F$9="C",Data!$N$8,IF($F$9="D",Data!$N$9,0))))</f>
        <v>618</v>
      </c>
      <c r="G48" s="57">
        <f t="shared" si="4"/>
        <v>36869.505400000002</v>
      </c>
      <c r="H48" s="58">
        <f t="shared" si="0"/>
        <v>2069.1987833333333</v>
      </c>
      <c r="I48" s="58">
        <f t="shared" si="0"/>
        <v>951.7600000000001</v>
      </c>
      <c r="J48" s="58">
        <f t="shared" si="5"/>
        <v>51.5</v>
      </c>
      <c r="K48" s="57">
        <f t="shared" si="6"/>
        <v>3072.4587833333335</v>
      </c>
      <c r="L48" s="55">
        <f t="shared" si="1"/>
        <v>67.842583060109291</v>
      </c>
      <c r="M48" s="55">
        <f t="shared" si="2"/>
        <v>31.205245901639348</v>
      </c>
      <c r="N48" s="55">
        <f t="shared" si="7"/>
        <v>1.6885245901639345</v>
      </c>
      <c r="O48" s="56">
        <f t="shared" si="8"/>
        <v>100.73635355191257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25199.1535</v>
      </c>
      <c r="E49" s="59">
        <f t="shared" si="3"/>
        <v>11421.12</v>
      </c>
      <c r="F49" s="54">
        <f>IF($F$9="A",Data!$N$6,IF($F$9="B",Data!$N$7,IF($F$9="C",Data!$N$8,IF($F$9="D",Data!$N$9,0))))</f>
        <v>618</v>
      </c>
      <c r="G49" s="57">
        <f t="shared" si="4"/>
        <v>37238.273500000003</v>
      </c>
      <c r="H49" s="58">
        <f t="shared" si="0"/>
        <v>2099.9294583333335</v>
      </c>
      <c r="I49" s="58">
        <f t="shared" si="0"/>
        <v>951.7600000000001</v>
      </c>
      <c r="J49" s="58">
        <f t="shared" si="5"/>
        <v>51.5</v>
      </c>
      <c r="K49" s="57">
        <f t="shared" si="6"/>
        <v>3103.1894583333337</v>
      </c>
      <c r="L49" s="55">
        <f t="shared" si="1"/>
        <v>68.850146174863383</v>
      </c>
      <c r="M49" s="55">
        <f t="shared" si="2"/>
        <v>31.205245901639348</v>
      </c>
      <c r="N49" s="55">
        <f t="shared" si="7"/>
        <v>1.6885245901639345</v>
      </c>
      <c r="O49" s="56">
        <f t="shared" si="8"/>
        <v>101.74391666666666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25567.921600000001</v>
      </c>
      <c r="E50" s="59">
        <f t="shared" si="3"/>
        <v>11421.12</v>
      </c>
      <c r="F50" s="54">
        <f>IF($F$9="A",Data!$N$6,IF($F$9="B",Data!$N$7,IF($F$9="C",Data!$N$8,IF($F$9="D",Data!$N$9,0))))</f>
        <v>618</v>
      </c>
      <c r="G50" s="57">
        <f t="shared" si="4"/>
        <v>37607.041600000004</v>
      </c>
      <c r="H50" s="58">
        <f t="shared" si="0"/>
        <v>2130.6601333333333</v>
      </c>
      <c r="I50" s="58">
        <f t="shared" si="0"/>
        <v>951.7600000000001</v>
      </c>
      <c r="J50" s="58">
        <f t="shared" si="5"/>
        <v>51.5</v>
      </c>
      <c r="K50" s="57">
        <f t="shared" si="6"/>
        <v>3133.9201333333335</v>
      </c>
      <c r="L50" s="55">
        <f t="shared" si="1"/>
        <v>69.857709289617489</v>
      </c>
      <c r="M50" s="55">
        <f t="shared" si="2"/>
        <v>31.205245901639348</v>
      </c>
      <c r="N50" s="55">
        <f t="shared" si="7"/>
        <v>1.6885245901639345</v>
      </c>
      <c r="O50" s="56">
        <f t="shared" si="8"/>
        <v>102.75147978142077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25936.689700000003</v>
      </c>
      <c r="E51" s="59">
        <f t="shared" si="3"/>
        <v>11421.12</v>
      </c>
      <c r="F51" s="54">
        <f>IF($F$9="A",Data!$N$6,IF($F$9="B",Data!$N$7,IF($F$9="C",Data!$N$8,IF($F$9="D",Data!$N$9,0))))</f>
        <v>618</v>
      </c>
      <c r="G51" s="57">
        <f t="shared" si="4"/>
        <v>37975.809700000005</v>
      </c>
      <c r="H51" s="58">
        <f t="shared" si="0"/>
        <v>2161.3908083333336</v>
      </c>
      <c r="I51" s="58">
        <f t="shared" si="0"/>
        <v>951.7600000000001</v>
      </c>
      <c r="J51" s="58">
        <f t="shared" si="5"/>
        <v>51.5</v>
      </c>
      <c r="K51" s="57">
        <f t="shared" si="6"/>
        <v>3164.6508083333338</v>
      </c>
      <c r="L51" s="55">
        <f t="shared" si="1"/>
        <v>70.865272404371595</v>
      </c>
      <c r="M51" s="55">
        <f t="shared" si="2"/>
        <v>31.205245901639348</v>
      </c>
      <c r="N51" s="55">
        <f t="shared" si="7"/>
        <v>1.6885245901639345</v>
      </c>
      <c r="O51" s="56">
        <f t="shared" si="8"/>
        <v>103.75904289617488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26305.4578</v>
      </c>
      <c r="E52" s="59">
        <f t="shared" si="3"/>
        <v>11421.12</v>
      </c>
      <c r="F52" s="54">
        <f>IF($F$9="A",Data!$N$6,IF($F$9="B",Data!$N$7,IF($F$9="C",Data!$N$8,IF($F$9="D",Data!$N$9,0))))</f>
        <v>618</v>
      </c>
      <c r="G52" s="57">
        <f t="shared" si="4"/>
        <v>38344.577799999999</v>
      </c>
      <c r="H52" s="58">
        <f t="shared" si="0"/>
        <v>2192.1214833333333</v>
      </c>
      <c r="I52" s="58">
        <f t="shared" si="0"/>
        <v>951.7600000000001</v>
      </c>
      <c r="J52" s="58">
        <f t="shared" si="5"/>
        <v>51.5</v>
      </c>
      <c r="K52" s="57">
        <f t="shared" si="6"/>
        <v>3195.3814833333336</v>
      </c>
      <c r="L52" s="55">
        <f t="shared" si="1"/>
        <v>71.872835519125687</v>
      </c>
      <c r="M52" s="55">
        <f t="shared" si="2"/>
        <v>31.205245901639348</v>
      </c>
      <c r="N52" s="55">
        <f t="shared" si="7"/>
        <v>1.6885245901639345</v>
      </c>
      <c r="O52" s="56">
        <f t="shared" si="8"/>
        <v>104.76660601092897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26674.225900000001</v>
      </c>
      <c r="E53" s="59">
        <f t="shared" si="3"/>
        <v>11421.12</v>
      </c>
      <c r="F53" s="54">
        <f>IF($F$9="A",Data!$N$6,IF($F$9="B",Data!$N$7,IF($F$9="C",Data!$N$8,IF($F$9="D",Data!$N$9,0))))</f>
        <v>618</v>
      </c>
      <c r="G53" s="57">
        <f t="shared" si="4"/>
        <v>38713.3459</v>
      </c>
      <c r="H53" s="58">
        <f t="shared" si="0"/>
        <v>2222.8521583333336</v>
      </c>
      <c r="I53" s="58">
        <f t="shared" si="0"/>
        <v>951.7600000000001</v>
      </c>
      <c r="J53" s="58">
        <f t="shared" si="5"/>
        <v>51.5</v>
      </c>
      <c r="K53" s="57">
        <f t="shared" si="6"/>
        <v>3226.1121583333338</v>
      </c>
      <c r="L53" s="55">
        <f t="shared" si="1"/>
        <v>72.880398633879778</v>
      </c>
      <c r="M53" s="55">
        <f t="shared" si="2"/>
        <v>31.205245901639348</v>
      </c>
      <c r="N53" s="55">
        <f t="shared" si="7"/>
        <v>1.6885245901639345</v>
      </c>
      <c r="O53" s="56">
        <f t="shared" si="8"/>
        <v>105.77416912568306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27042.993999999999</v>
      </c>
      <c r="E54" s="59">
        <f t="shared" si="3"/>
        <v>11421.12</v>
      </c>
      <c r="F54" s="54">
        <f>IF($F$9="A",Data!$N$6,IF($F$9="B",Data!$N$7,IF($F$9="C",Data!$N$8,IF($F$9="D",Data!$N$9,0))))</f>
        <v>618</v>
      </c>
      <c r="G54" s="57">
        <f t="shared" ref="G54" si="10">SUM(D54:E54)</f>
        <v>38464.114000000001</v>
      </c>
      <c r="H54" s="58">
        <f t="shared" si="0"/>
        <v>2253.5828333333334</v>
      </c>
      <c r="I54" s="58">
        <f t="shared" si="0"/>
        <v>951.7600000000001</v>
      </c>
      <c r="J54" s="58">
        <f t="shared" si="5"/>
        <v>51.5</v>
      </c>
      <c r="K54" s="57">
        <f t="shared" ref="K54" si="11">SUM(H54:I54)</f>
        <v>3205.3428333333336</v>
      </c>
      <c r="L54" s="55">
        <f t="shared" si="1"/>
        <v>73.88796174863387</v>
      </c>
      <c r="M54" s="55">
        <f t="shared" si="2"/>
        <v>31.205245901639348</v>
      </c>
      <c r="N54" s="55">
        <f t="shared" si="7"/>
        <v>1.6885245901639345</v>
      </c>
      <c r="O54" s="56">
        <f t="shared" ref="O54" ca="1" si="12">SUM(L54:P54)</f>
        <v>106.78173224043715</v>
      </c>
    </row>
    <row r="55" spans="1:15" ht="10.5" customHeight="1" x14ac:dyDescent="0.2"/>
  </sheetData>
  <sheetProtection algorithmName="SHA-512" hashValue="3Zb4xJl2rOHFZpTnzTIBdP9Y/F/vO2HSzXfcDBUxbIT74PVNXFQ6z6fG8n9q93AxkErUn+OUfFreYULBSoX/Sg==" saltValue="aIEqfMbN6yUHIqngw3l7M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2CCB1-BB8F-4687-8B12-75E46CD2DB21}">
          <x14:formula1>
            <xm:f>Data!$M$11:$M$15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06DE-6084-4D15-9EE8-800902F1FDA4}">
  <sheetPr>
    <tabColor indexed="10"/>
    <pageSetUpPr fitToPage="1"/>
  </sheetPr>
  <dimension ref="A1:O55"/>
  <sheetViews>
    <sheetView topLeftCell="A2" zoomScaleNormal="100" workbookViewId="0">
      <selection activeCell="G16" sqref="G16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4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(100%+E$7)*[1]Tabelle1!$C$36</f>
        <v>10299.66</v>
      </c>
      <c r="E10" s="72">
        <v>11500.93</v>
      </c>
      <c r="F10" s="54">
        <f>IF($F$9="A",Data!$N$6,IF($F$9="B",Data!$N$7,IF($F$9="C",Data!$N$8,IF($F$9="D",Data!$N$9,0))))</f>
        <v>1062.96</v>
      </c>
      <c r="G10" s="57">
        <f>SUM(D10:F10)</f>
        <v>22863.55</v>
      </c>
      <c r="H10" s="58">
        <f t="shared" ref="H10:I54" si="0">D10/$H$7</f>
        <v>858.30499999999995</v>
      </c>
      <c r="I10" s="58">
        <f>E10/$H$7</f>
        <v>958.41083333333336</v>
      </c>
      <c r="J10" s="58">
        <f>$F$10/12</f>
        <v>88.58</v>
      </c>
      <c r="K10" s="57">
        <f>SUM(H10:J10)</f>
        <v>1905.2958333333331</v>
      </c>
      <c r="L10" s="55">
        <f t="shared" ref="L10:L54" si="1">D10/$L$7</f>
        <v>28.141147540983606</v>
      </c>
      <c r="M10" s="55">
        <f t="shared" ref="M10:M54" si="2">E10/$L$7</f>
        <v>31.423306010928961</v>
      </c>
      <c r="N10" s="55">
        <f>$F$10/$L$7</f>
        <v>2.9042622950819674</v>
      </c>
      <c r="O10" s="56">
        <f>SUM(L10:N10)</f>
        <v>62.468715846994535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10917.6396</v>
      </c>
      <c r="E11" s="59">
        <f t="shared" ref="E11:E54" si="3">E10</f>
        <v>11500.93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23481.529600000002</v>
      </c>
      <c r="H11" s="58">
        <f t="shared" si="0"/>
        <v>909.80330000000004</v>
      </c>
      <c r="I11" s="58">
        <f t="shared" si="0"/>
        <v>958.41083333333336</v>
      </c>
      <c r="J11" s="58">
        <f t="shared" ref="J11:J54" si="5">$F$10/12</f>
        <v>88.58</v>
      </c>
      <c r="K11" s="57">
        <f t="shared" ref="K11:K53" si="6">SUM(H11:J11)</f>
        <v>1956.7941333333333</v>
      </c>
      <c r="L11" s="55">
        <f t="shared" si="1"/>
        <v>29.829616393442624</v>
      </c>
      <c r="M11" s="55">
        <f t="shared" si="2"/>
        <v>31.423306010928961</v>
      </c>
      <c r="N11" s="55">
        <f t="shared" ref="N11:N54" si="7">$F$10/$L$7</f>
        <v>2.9042622950819674</v>
      </c>
      <c r="O11" s="56">
        <f t="shared" ref="O11:O53" si="8">SUM(L11:N11)</f>
        <v>64.157184699453552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11535.619200000001</v>
      </c>
      <c r="E12" s="59">
        <f t="shared" si="3"/>
        <v>11500.93</v>
      </c>
      <c r="F12" s="54">
        <f>IF($F$9="A",Data!$N$6,IF($F$9="B",Data!$N$7,IF($F$9="C",Data!$N$8,IF($F$9="D",Data!$N$9,0))))</f>
        <v>1062.96</v>
      </c>
      <c r="G12" s="57">
        <f t="shared" si="4"/>
        <v>24099.5092</v>
      </c>
      <c r="H12" s="58">
        <f t="shared" si="0"/>
        <v>961.30160000000012</v>
      </c>
      <c r="I12" s="58">
        <f t="shared" si="0"/>
        <v>958.41083333333336</v>
      </c>
      <c r="J12" s="58">
        <f t="shared" si="5"/>
        <v>88.58</v>
      </c>
      <c r="K12" s="57">
        <f t="shared" si="6"/>
        <v>2008.2924333333335</v>
      </c>
      <c r="L12" s="55">
        <f t="shared" si="1"/>
        <v>31.518085245901641</v>
      </c>
      <c r="M12" s="55">
        <f t="shared" si="2"/>
        <v>31.423306010928961</v>
      </c>
      <c r="N12" s="55">
        <f t="shared" si="7"/>
        <v>2.9042622950819674</v>
      </c>
      <c r="O12" s="56">
        <f t="shared" si="8"/>
        <v>65.845653551912562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12153.5988</v>
      </c>
      <c r="E13" s="59">
        <f t="shared" si="3"/>
        <v>11500.93</v>
      </c>
      <c r="F13" s="54">
        <f>IF($F$9="A",Data!$N$6,IF($F$9="B",Data!$N$7,IF($F$9="C",Data!$N$8,IF($F$9="D",Data!$N$9,0))))</f>
        <v>1062.96</v>
      </c>
      <c r="G13" s="57">
        <f t="shared" si="4"/>
        <v>24717.488799999999</v>
      </c>
      <c r="H13" s="58">
        <f t="shared" si="0"/>
        <v>1012.7999</v>
      </c>
      <c r="I13" s="58">
        <f t="shared" si="0"/>
        <v>958.41083333333336</v>
      </c>
      <c r="J13" s="58">
        <f t="shared" si="5"/>
        <v>88.58</v>
      </c>
      <c r="K13" s="57">
        <f t="shared" si="6"/>
        <v>2059.7907333333333</v>
      </c>
      <c r="L13" s="55">
        <f t="shared" si="1"/>
        <v>33.206554098360655</v>
      </c>
      <c r="M13" s="55">
        <f t="shared" si="2"/>
        <v>31.423306010928961</v>
      </c>
      <c r="N13" s="55">
        <f t="shared" si="7"/>
        <v>2.9042622950819674</v>
      </c>
      <c r="O13" s="56">
        <f t="shared" si="8"/>
        <v>67.534122404371573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(100%+E$7)*[1]Tabelle1!$D$36</f>
        <v>13365.36</v>
      </c>
      <c r="E14" s="73">
        <f t="shared" si="3"/>
        <v>11500.93</v>
      </c>
      <c r="F14" s="54">
        <f>IF($F$9="A",Data!$N$6,IF($F$9="B",Data!$N$7,IF($F$9="C",Data!$N$8,IF($F$9="D",Data!$N$9,0))))</f>
        <v>1062.96</v>
      </c>
      <c r="G14" s="57">
        <f t="shared" si="4"/>
        <v>25929.25</v>
      </c>
      <c r="H14" s="58">
        <f t="shared" si="0"/>
        <v>1113.78</v>
      </c>
      <c r="I14" s="58">
        <f t="shared" si="0"/>
        <v>958.41083333333336</v>
      </c>
      <c r="J14" s="58">
        <f t="shared" si="5"/>
        <v>88.58</v>
      </c>
      <c r="K14" s="57">
        <f t="shared" si="6"/>
        <v>2160.770833333333</v>
      </c>
      <c r="L14" s="55">
        <f t="shared" si="1"/>
        <v>36.517377049180332</v>
      </c>
      <c r="M14" s="55">
        <f t="shared" si="2"/>
        <v>31.423306010928961</v>
      </c>
      <c r="N14" s="55">
        <f t="shared" si="7"/>
        <v>2.9042622950819674</v>
      </c>
      <c r="O14" s="56">
        <f t="shared" si="8"/>
        <v>70.844945355191257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13766.320800000001</v>
      </c>
      <c r="E15" s="59">
        <f t="shared" si="3"/>
        <v>11500.93</v>
      </c>
      <c r="F15" s="54">
        <f>IF($F$9="A",Data!$N$6,IF($F$9="B",Data!$N$7,IF($F$9="C",Data!$N$8,IF($F$9="D",Data!$N$9,0))))</f>
        <v>1062.96</v>
      </c>
      <c r="G15" s="57">
        <f t="shared" si="4"/>
        <v>26330.210800000001</v>
      </c>
      <c r="H15" s="58">
        <f t="shared" si="0"/>
        <v>1147.1934000000001</v>
      </c>
      <c r="I15" s="58">
        <f t="shared" si="0"/>
        <v>958.41083333333336</v>
      </c>
      <c r="J15" s="58">
        <f t="shared" si="5"/>
        <v>88.58</v>
      </c>
      <c r="K15" s="57">
        <f t="shared" si="6"/>
        <v>2194.1842333333334</v>
      </c>
      <c r="L15" s="55">
        <f t="shared" si="1"/>
        <v>37.612898360655741</v>
      </c>
      <c r="M15" s="55">
        <f t="shared" si="2"/>
        <v>31.423306010928961</v>
      </c>
      <c r="N15" s="55">
        <f t="shared" si="7"/>
        <v>2.9042622950819674</v>
      </c>
      <c r="O15" s="56">
        <f t="shared" si="8"/>
        <v>71.940466666666666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14167.2816</v>
      </c>
      <c r="E16" s="59">
        <f t="shared" si="3"/>
        <v>11500.93</v>
      </c>
      <c r="F16" s="54">
        <f>IF($F$9="A",Data!$N$6,IF($F$9="B",Data!$N$7,IF($F$9="C",Data!$N$8,IF($F$9="D",Data!$N$9,0))))</f>
        <v>1062.96</v>
      </c>
      <c r="G16" s="57">
        <f t="shared" si="4"/>
        <v>26731.171600000001</v>
      </c>
      <c r="H16" s="58">
        <f t="shared" si="0"/>
        <v>1180.6068</v>
      </c>
      <c r="I16" s="58">
        <f t="shared" si="0"/>
        <v>958.41083333333336</v>
      </c>
      <c r="J16" s="58">
        <f t="shared" si="5"/>
        <v>88.58</v>
      </c>
      <c r="K16" s="57">
        <f t="shared" si="6"/>
        <v>2227.5976333333333</v>
      </c>
      <c r="L16" s="55">
        <f t="shared" si="1"/>
        <v>38.70841967213115</v>
      </c>
      <c r="M16" s="55">
        <f t="shared" si="2"/>
        <v>31.423306010928961</v>
      </c>
      <c r="N16" s="55">
        <f t="shared" si="7"/>
        <v>2.9042622950819674</v>
      </c>
      <c r="O16" s="56">
        <f t="shared" si="8"/>
        <v>73.035987978142074</v>
      </c>
    </row>
    <row r="17" spans="1:15" ht="14.1" customHeight="1" x14ac:dyDescent="0.2">
      <c r="A17" s="11"/>
      <c r="B17" s="11"/>
      <c r="C17" s="11">
        <v>3</v>
      </c>
      <c r="D17" s="59">
        <f t="shared" si="9"/>
        <v>14568.242400000001</v>
      </c>
      <c r="E17" s="59">
        <f t="shared" si="3"/>
        <v>11500.93</v>
      </c>
      <c r="F17" s="54">
        <f>IF($F$9="A",Data!$N$6,IF($F$9="B",Data!$N$7,IF($F$9="C",Data!$N$8,IF($F$9="D",Data!$N$9,0))))</f>
        <v>1062.96</v>
      </c>
      <c r="G17" s="57">
        <f t="shared" si="4"/>
        <v>27132.132400000002</v>
      </c>
      <c r="H17" s="58">
        <f t="shared" si="0"/>
        <v>1214.0202000000002</v>
      </c>
      <c r="I17" s="58">
        <f t="shared" si="0"/>
        <v>958.41083333333336</v>
      </c>
      <c r="J17" s="58">
        <f t="shared" si="5"/>
        <v>88.58</v>
      </c>
      <c r="K17" s="57">
        <f t="shared" si="6"/>
        <v>2261.0110333333332</v>
      </c>
      <c r="L17" s="55">
        <f t="shared" si="1"/>
        <v>39.803940983606559</v>
      </c>
      <c r="M17" s="55">
        <f t="shared" si="2"/>
        <v>31.423306010928961</v>
      </c>
      <c r="N17" s="55">
        <f t="shared" si="7"/>
        <v>2.9042622950819674</v>
      </c>
      <c r="O17" s="56">
        <f t="shared" si="8"/>
        <v>74.131509289617483</v>
      </c>
    </row>
    <row r="18" spans="1:15" ht="14.1" customHeight="1" x14ac:dyDescent="0.2">
      <c r="A18" s="11"/>
      <c r="B18" s="11"/>
      <c r="C18" s="11">
        <v>4</v>
      </c>
      <c r="D18" s="59">
        <f t="shared" si="9"/>
        <v>14969.2032</v>
      </c>
      <c r="E18" s="59">
        <f t="shared" si="3"/>
        <v>11500.93</v>
      </c>
      <c r="F18" s="54">
        <f>IF($F$9="A",Data!$N$6,IF($F$9="B",Data!$N$7,IF($F$9="C",Data!$N$8,IF($F$9="D",Data!$N$9,0))))</f>
        <v>1062.96</v>
      </c>
      <c r="G18" s="57">
        <f t="shared" si="4"/>
        <v>27533.093199999999</v>
      </c>
      <c r="H18" s="58">
        <f t="shared" si="0"/>
        <v>1247.4336000000001</v>
      </c>
      <c r="I18" s="58">
        <f t="shared" si="0"/>
        <v>958.41083333333336</v>
      </c>
      <c r="J18" s="58">
        <f t="shared" si="5"/>
        <v>88.58</v>
      </c>
      <c r="K18" s="57">
        <f t="shared" si="6"/>
        <v>2294.4244333333336</v>
      </c>
      <c r="L18" s="55">
        <f t="shared" si="1"/>
        <v>40.899462295081968</v>
      </c>
      <c r="M18" s="55">
        <f t="shared" si="2"/>
        <v>31.423306010928961</v>
      </c>
      <c r="N18" s="55">
        <f t="shared" si="7"/>
        <v>2.9042622950819674</v>
      </c>
      <c r="O18" s="56">
        <f t="shared" si="8"/>
        <v>75.227030601092892</v>
      </c>
    </row>
    <row r="19" spans="1:15" ht="14.1" customHeight="1" x14ac:dyDescent="0.2">
      <c r="A19" s="11"/>
      <c r="B19" s="11"/>
      <c r="C19" s="11">
        <v>5</v>
      </c>
      <c r="D19" s="59">
        <f t="shared" si="9"/>
        <v>15370.164000000001</v>
      </c>
      <c r="E19" s="59">
        <f t="shared" si="3"/>
        <v>11500.93</v>
      </c>
      <c r="F19" s="54">
        <f>IF($F$9="A",Data!$N$6,IF($F$9="B",Data!$N$7,IF($F$9="C",Data!$N$8,IF($F$9="D",Data!$N$9,0))))</f>
        <v>1062.96</v>
      </c>
      <c r="G19" s="57">
        <f t="shared" si="4"/>
        <v>27934.054</v>
      </c>
      <c r="H19" s="58">
        <f t="shared" si="0"/>
        <v>1280.847</v>
      </c>
      <c r="I19" s="58">
        <f t="shared" si="0"/>
        <v>958.41083333333336</v>
      </c>
      <c r="J19" s="58">
        <f t="shared" si="5"/>
        <v>88.58</v>
      </c>
      <c r="K19" s="57">
        <f t="shared" si="6"/>
        <v>2327.837833333333</v>
      </c>
      <c r="L19" s="55">
        <f t="shared" si="1"/>
        <v>41.994983606557376</v>
      </c>
      <c r="M19" s="55">
        <f t="shared" si="2"/>
        <v>31.423306010928961</v>
      </c>
      <c r="N19" s="55">
        <f t="shared" si="7"/>
        <v>2.9042622950819674</v>
      </c>
      <c r="O19" s="56">
        <f t="shared" si="8"/>
        <v>76.322551912568301</v>
      </c>
    </row>
    <row r="20" spans="1:15" ht="14.1" customHeight="1" x14ac:dyDescent="0.2">
      <c r="A20" s="11"/>
      <c r="B20" s="11"/>
      <c r="C20" s="11">
        <v>6</v>
      </c>
      <c r="D20" s="59">
        <f t="shared" si="9"/>
        <v>15771.124800000001</v>
      </c>
      <c r="E20" s="59">
        <f t="shared" si="3"/>
        <v>11500.93</v>
      </c>
      <c r="F20" s="54">
        <f>IF($F$9="A",Data!$N$6,IF($F$9="B",Data!$N$7,IF($F$9="C",Data!$N$8,IF($F$9="D",Data!$N$9,0))))</f>
        <v>1062.96</v>
      </c>
      <c r="G20" s="57">
        <f t="shared" si="4"/>
        <v>28335.014800000001</v>
      </c>
      <c r="H20" s="58">
        <f t="shared" si="0"/>
        <v>1314.2604000000001</v>
      </c>
      <c r="I20" s="58">
        <f t="shared" si="0"/>
        <v>958.41083333333336</v>
      </c>
      <c r="J20" s="58">
        <f t="shared" si="5"/>
        <v>88.58</v>
      </c>
      <c r="K20" s="57">
        <f t="shared" si="6"/>
        <v>2361.2512333333334</v>
      </c>
      <c r="L20" s="55">
        <f t="shared" si="1"/>
        <v>43.090504918032792</v>
      </c>
      <c r="M20" s="55">
        <f t="shared" si="2"/>
        <v>31.423306010928961</v>
      </c>
      <c r="N20" s="55">
        <f t="shared" si="7"/>
        <v>2.9042622950819674</v>
      </c>
      <c r="O20" s="56">
        <f t="shared" si="8"/>
        <v>77.418073224043724</v>
      </c>
    </row>
    <row r="21" spans="1:15" ht="14.1" customHeight="1" x14ac:dyDescent="0.2">
      <c r="A21" s="11"/>
      <c r="B21" s="11"/>
      <c r="C21" s="11">
        <v>7</v>
      </c>
      <c r="D21" s="59">
        <f t="shared" si="9"/>
        <v>16172.0856</v>
      </c>
      <c r="E21" s="59">
        <f t="shared" si="3"/>
        <v>11500.93</v>
      </c>
      <c r="F21" s="54">
        <f>IF($F$9="A",Data!$N$6,IF($F$9="B",Data!$N$7,IF($F$9="C",Data!$N$8,IF($F$9="D",Data!$N$9,0))))</f>
        <v>1062.96</v>
      </c>
      <c r="G21" s="57">
        <f t="shared" si="4"/>
        <v>28735.975599999998</v>
      </c>
      <c r="H21" s="58">
        <f t="shared" si="0"/>
        <v>1347.6738</v>
      </c>
      <c r="I21" s="58">
        <f t="shared" si="0"/>
        <v>958.41083333333336</v>
      </c>
      <c r="J21" s="58">
        <f t="shared" si="5"/>
        <v>88.58</v>
      </c>
      <c r="K21" s="57">
        <f t="shared" si="6"/>
        <v>2394.6646333333333</v>
      </c>
      <c r="L21" s="55">
        <f t="shared" si="1"/>
        <v>44.186026229508201</v>
      </c>
      <c r="M21" s="55">
        <f t="shared" si="2"/>
        <v>31.423306010928961</v>
      </c>
      <c r="N21" s="55">
        <f t="shared" si="7"/>
        <v>2.9042622950819674</v>
      </c>
      <c r="O21" s="56">
        <f t="shared" si="8"/>
        <v>78.513594535519132</v>
      </c>
    </row>
    <row r="22" spans="1:15" ht="14.1" customHeight="1" x14ac:dyDescent="0.2">
      <c r="A22" s="11"/>
      <c r="B22" s="11"/>
      <c r="C22" s="11">
        <v>8</v>
      </c>
      <c r="D22" s="59">
        <f t="shared" si="9"/>
        <v>16573.046399999999</v>
      </c>
      <c r="E22" s="59">
        <f t="shared" si="3"/>
        <v>11500.93</v>
      </c>
      <c r="F22" s="54">
        <f>IF($F$9="A",Data!$N$6,IF($F$9="B",Data!$N$7,IF($F$9="C",Data!$N$8,IF($F$9="D",Data!$N$9,0))))</f>
        <v>1062.96</v>
      </c>
      <c r="G22" s="57">
        <f t="shared" si="4"/>
        <v>29136.936399999999</v>
      </c>
      <c r="H22" s="58">
        <f t="shared" si="0"/>
        <v>1381.0871999999999</v>
      </c>
      <c r="I22" s="58">
        <f t="shared" si="0"/>
        <v>958.41083333333336</v>
      </c>
      <c r="J22" s="58">
        <f t="shared" si="5"/>
        <v>88.58</v>
      </c>
      <c r="K22" s="57">
        <f t="shared" si="6"/>
        <v>2428.0780333333332</v>
      </c>
      <c r="L22" s="55">
        <f t="shared" si="1"/>
        <v>45.281547540983603</v>
      </c>
      <c r="M22" s="55">
        <f t="shared" si="2"/>
        <v>31.423306010928961</v>
      </c>
      <c r="N22" s="55">
        <f t="shared" si="7"/>
        <v>2.9042622950819674</v>
      </c>
      <c r="O22" s="56">
        <f t="shared" si="8"/>
        <v>79.609115846994527</v>
      </c>
    </row>
    <row r="23" spans="1:15" ht="14.1" customHeight="1" x14ac:dyDescent="0.2">
      <c r="A23" s="11"/>
      <c r="B23" s="11"/>
      <c r="C23" s="11">
        <v>9</v>
      </c>
      <c r="D23" s="59">
        <f t="shared" si="9"/>
        <v>16974.0072</v>
      </c>
      <c r="E23" s="59">
        <f t="shared" si="3"/>
        <v>11500.93</v>
      </c>
      <c r="F23" s="54">
        <f>IF($F$9="A",Data!$N$6,IF($F$9="B",Data!$N$7,IF($F$9="C",Data!$N$8,IF($F$9="D",Data!$N$9,0))))</f>
        <v>1062.96</v>
      </c>
      <c r="G23" s="57">
        <f t="shared" si="4"/>
        <v>29537.897199999999</v>
      </c>
      <c r="H23" s="58">
        <f t="shared" si="0"/>
        <v>1414.5006000000001</v>
      </c>
      <c r="I23" s="58">
        <f t="shared" si="0"/>
        <v>958.41083333333336</v>
      </c>
      <c r="J23" s="58">
        <f t="shared" si="5"/>
        <v>88.58</v>
      </c>
      <c r="K23" s="57">
        <f t="shared" si="6"/>
        <v>2461.4914333333336</v>
      </c>
      <c r="L23" s="55">
        <f t="shared" si="1"/>
        <v>46.377068852459018</v>
      </c>
      <c r="M23" s="55">
        <f t="shared" si="2"/>
        <v>31.423306010928961</v>
      </c>
      <c r="N23" s="55">
        <f t="shared" si="7"/>
        <v>2.9042622950819674</v>
      </c>
      <c r="O23" s="56">
        <f t="shared" si="8"/>
        <v>80.70463715846995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17374.968000000001</v>
      </c>
      <c r="E24" s="59">
        <f t="shared" si="3"/>
        <v>11500.93</v>
      </c>
      <c r="F24" s="54">
        <f>IF($F$9="A",Data!$N$6,IF($F$9="B",Data!$N$7,IF($F$9="C",Data!$N$8,IF($F$9="D",Data!$N$9,0))))</f>
        <v>1062.96</v>
      </c>
      <c r="G24" s="57">
        <f t="shared" si="4"/>
        <v>29938.858</v>
      </c>
      <c r="H24" s="58">
        <f t="shared" si="0"/>
        <v>1447.914</v>
      </c>
      <c r="I24" s="58">
        <f t="shared" si="0"/>
        <v>958.41083333333336</v>
      </c>
      <c r="J24" s="58">
        <f t="shared" si="5"/>
        <v>88.58</v>
      </c>
      <c r="K24" s="57">
        <f t="shared" si="6"/>
        <v>2494.904833333333</v>
      </c>
      <c r="L24" s="55">
        <f t="shared" si="1"/>
        <v>47.472590163934427</v>
      </c>
      <c r="M24" s="55">
        <f t="shared" si="2"/>
        <v>31.423306010928961</v>
      </c>
      <c r="N24" s="55">
        <f t="shared" si="7"/>
        <v>2.9042622950819674</v>
      </c>
      <c r="O24" s="56">
        <f t="shared" si="8"/>
        <v>81.800158469945359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17775.928800000002</v>
      </c>
      <c r="E25" s="59">
        <f t="shared" si="3"/>
        <v>11500.93</v>
      </c>
      <c r="F25" s="54">
        <f>IF($F$9="A",Data!$N$6,IF($F$9="B",Data!$N$7,IF($F$9="C",Data!$N$8,IF($F$9="D",Data!$N$9,0))))</f>
        <v>1062.96</v>
      </c>
      <c r="G25" s="57">
        <f t="shared" si="4"/>
        <v>30339.818800000001</v>
      </c>
      <c r="H25" s="58">
        <f t="shared" si="0"/>
        <v>1481.3274000000001</v>
      </c>
      <c r="I25" s="58">
        <f t="shared" si="0"/>
        <v>958.41083333333336</v>
      </c>
      <c r="J25" s="58">
        <f t="shared" si="5"/>
        <v>88.58</v>
      </c>
      <c r="K25" s="57">
        <f t="shared" si="6"/>
        <v>2528.3182333333334</v>
      </c>
      <c r="L25" s="55">
        <f t="shared" si="1"/>
        <v>48.568111475409843</v>
      </c>
      <c r="M25" s="55">
        <f t="shared" si="2"/>
        <v>31.423306010928961</v>
      </c>
      <c r="N25" s="55">
        <f t="shared" si="7"/>
        <v>2.9042622950819674</v>
      </c>
      <c r="O25" s="56">
        <f t="shared" si="8"/>
        <v>82.895679781420768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18176.889600000002</v>
      </c>
      <c r="E26" s="59">
        <f t="shared" si="3"/>
        <v>11500.93</v>
      </c>
      <c r="F26" s="54">
        <f>IF($F$9="A",Data!$N$6,IF($F$9="B",Data!$N$7,IF($F$9="C",Data!$N$8,IF($F$9="D",Data!$N$9,0))))</f>
        <v>1062.96</v>
      </c>
      <c r="G26" s="57">
        <f t="shared" si="4"/>
        <v>30740.779600000002</v>
      </c>
      <c r="H26" s="58">
        <f t="shared" si="0"/>
        <v>1514.7408000000003</v>
      </c>
      <c r="I26" s="58">
        <f t="shared" si="0"/>
        <v>958.41083333333336</v>
      </c>
      <c r="J26" s="58">
        <f t="shared" si="5"/>
        <v>88.58</v>
      </c>
      <c r="K26" s="57">
        <f t="shared" si="6"/>
        <v>2561.7316333333338</v>
      </c>
      <c r="L26" s="55">
        <f t="shared" si="1"/>
        <v>49.663632786885252</v>
      </c>
      <c r="M26" s="55">
        <f t="shared" si="2"/>
        <v>31.423306010928961</v>
      </c>
      <c r="N26" s="55">
        <f t="shared" si="7"/>
        <v>2.9042622950819674</v>
      </c>
      <c r="O26" s="56">
        <f t="shared" si="8"/>
        <v>83.991201092896176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18577.850399999999</v>
      </c>
      <c r="E27" s="59">
        <f t="shared" si="3"/>
        <v>11500.93</v>
      </c>
      <c r="F27" s="54">
        <f>IF($F$9="A",Data!$N$6,IF($F$9="B",Data!$N$7,IF($F$9="C",Data!$N$8,IF($F$9="D",Data!$N$9,0))))</f>
        <v>1062.96</v>
      </c>
      <c r="G27" s="57">
        <f t="shared" si="4"/>
        <v>31141.740399999999</v>
      </c>
      <c r="H27" s="58">
        <f t="shared" si="0"/>
        <v>1548.1541999999999</v>
      </c>
      <c r="I27" s="58">
        <f t="shared" si="0"/>
        <v>958.41083333333336</v>
      </c>
      <c r="J27" s="58">
        <f t="shared" si="5"/>
        <v>88.58</v>
      </c>
      <c r="K27" s="57">
        <f t="shared" si="6"/>
        <v>2595.1450333333332</v>
      </c>
      <c r="L27" s="55">
        <f t="shared" si="1"/>
        <v>50.759154098360654</v>
      </c>
      <c r="M27" s="55">
        <f t="shared" si="2"/>
        <v>31.423306010928961</v>
      </c>
      <c r="N27" s="55">
        <f t="shared" si="7"/>
        <v>2.9042622950819674</v>
      </c>
      <c r="O27" s="56">
        <f t="shared" si="8"/>
        <v>85.086722404371585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18978.8112</v>
      </c>
      <c r="E28" s="59">
        <f t="shared" si="3"/>
        <v>11500.93</v>
      </c>
      <c r="F28" s="54">
        <f>IF($F$9="A",Data!$N$6,IF($F$9="B",Data!$N$7,IF($F$9="C",Data!$N$8,IF($F$9="D",Data!$N$9,0))))</f>
        <v>1062.96</v>
      </c>
      <c r="G28" s="57">
        <f t="shared" si="4"/>
        <v>31542.7012</v>
      </c>
      <c r="H28" s="58">
        <f t="shared" si="0"/>
        <v>1581.5676000000001</v>
      </c>
      <c r="I28" s="58">
        <f t="shared" si="0"/>
        <v>958.41083333333336</v>
      </c>
      <c r="J28" s="58">
        <f t="shared" si="5"/>
        <v>88.58</v>
      </c>
      <c r="K28" s="57">
        <f t="shared" si="6"/>
        <v>2628.5584333333336</v>
      </c>
      <c r="L28" s="55">
        <f t="shared" si="1"/>
        <v>51.854675409836069</v>
      </c>
      <c r="M28" s="55">
        <f t="shared" si="2"/>
        <v>31.423306010928961</v>
      </c>
      <c r="N28" s="55">
        <f t="shared" si="7"/>
        <v>2.9042622950819674</v>
      </c>
      <c r="O28" s="56">
        <f t="shared" si="8"/>
        <v>86.182243715846994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19379.772000000001</v>
      </c>
      <c r="E29" s="59">
        <f t="shared" si="3"/>
        <v>11500.93</v>
      </c>
      <c r="F29" s="54">
        <f>IF($F$9="A",Data!$N$6,IF($F$9="B",Data!$N$7,IF($F$9="C",Data!$N$8,IF($F$9="D",Data!$N$9,0))))</f>
        <v>1062.96</v>
      </c>
      <c r="G29" s="57">
        <f t="shared" si="4"/>
        <v>31943.662</v>
      </c>
      <c r="H29" s="58">
        <f t="shared" si="0"/>
        <v>1614.981</v>
      </c>
      <c r="I29" s="58">
        <f t="shared" si="0"/>
        <v>958.41083333333336</v>
      </c>
      <c r="J29" s="58">
        <f t="shared" si="5"/>
        <v>88.58</v>
      </c>
      <c r="K29" s="57">
        <f t="shared" si="6"/>
        <v>2661.9718333333331</v>
      </c>
      <c r="L29" s="55">
        <f t="shared" si="1"/>
        <v>52.950196721311478</v>
      </c>
      <c r="M29" s="55">
        <f t="shared" si="2"/>
        <v>31.423306010928961</v>
      </c>
      <c r="N29" s="55">
        <f t="shared" si="7"/>
        <v>2.9042622950819674</v>
      </c>
      <c r="O29" s="56">
        <f t="shared" si="8"/>
        <v>87.277765027322403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19780.732800000002</v>
      </c>
      <c r="E30" s="59">
        <f t="shared" si="3"/>
        <v>11500.93</v>
      </c>
      <c r="F30" s="54">
        <f>IF($F$9="A",Data!$N$6,IF($F$9="B",Data!$N$7,IF($F$9="C",Data!$N$8,IF($F$9="D",Data!$N$9,0))))</f>
        <v>1062.96</v>
      </c>
      <c r="G30" s="57">
        <f t="shared" si="4"/>
        <v>32344.622800000001</v>
      </c>
      <c r="H30" s="58">
        <f t="shared" si="0"/>
        <v>1648.3944000000001</v>
      </c>
      <c r="I30" s="58">
        <f t="shared" si="0"/>
        <v>958.41083333333336</v>
      </c>
      <c r="J30" s="58">
        <f t="shared" si="5"/>
        <v>88.58</v>
      </c>
      <c r="K30" s="57">
        <f t="shared" si="6"/>
        <v>2695.3852333333334</v>
      </c>
      <c r="L30" s="55">
        <f t="shared" si="1"/>
        <v>54.045718032786887</v>
      </c>
      <c r="M30" s="55">
        <f t="shared" si="2"/>
        <v>31.423306010928961</v>
      </c>
      <c r="N30" s="55">
        <f t="shared" si="7"/>
        <v>2.9042622950819674</v>
      </c>
      <c r="O30" s="56">
        <f t="shared" si="8"/>
        <v>88.373286338797811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20181.693599999999</v>
      </c>
      <c r="E31" s="59">
        <f t="shared" si="3"/>
        <v>11500.93</v>
      </c>
      <c r="F31" s="54">
        <f>IF($F$9="A",Data!$N$6,IF($F$9="B",Data!$N$7,IF($F$9="C",Data!$N$8,IF($F$9="D",Data!$N$9,0))))</f>
        <v>1062.96</v>
      </c>
      <c r="G31" s="57">
        <f t="shared" si="4"/>
        <v>32745.583599999998</v>
      </c>
      <c r="H31" s="58">
        <f t="shared" si="0"/>
        <v>1681.8077999999998</v>
      </c>
      <c r="I31" s="58">
        <f t="shared" si="0"/>
        <v>958.41083333333336</v>
      </c>
      <c r="J31" s="58">
        <f t="shared" si="5"/>
        <v>88.58</v>
      </c>
      <c r="K31" s="57">
        <f t="shared" si="6"/>
        <v>2728.7986333333329</v>
      </c>
      <c r="L31" s="55">
        <f t="shared" si="1"/>
        <v>55.141239344262289</v>
      </c>
      <c r="M31" s="55">
        <f t="shared" si="2"/>
        <v>31.423306010928961</v>
      </c>
      <c r="N31" s="55">
        <f t="shared" si="7"/>
        <v>2.9042622950819674</v>
      </c>
      <c r="O31" s="56">
        <f t="shared" si="8"/>
        <v>89.46880765027322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20582.654399999999</v>
      </c>
      <c r="E32" s="59">
        <f t="shared" si="3"/>
        <v>11500.93</v>
      </c>
      <c r="F32" s="54">
        <f>IF($F$9="A",Data!$N$6,IF($F$9="B",Data!$N$7,IF($F$9="C",Data!$N$8,IF($F$9="D",Data!$N$9,0))))</f>
        <v>1062.96</v>
      </c>
      <c r="G32" s="57">
        <f t="shared" si="4"/>
        <v>33146.544399999999</v>
      </c>
      <c r="H32" s="58">
        <f t="shared" si="0"/>
        <v>1715.2212</v>
      </c>
      <c r="I32" s="58">
        <f t="shared" si="0"/>
        <v>958.41083333333336</v>
      </c>
      <c r="J32" s="58">
        <f t="shared" si="5"/>
        <v>88.58</v>
      </c>
      <c r="K32" s="57">
        <f t="shared" si="6"/>
        <v>2762.2120333333332</v>
      </c>
      <c r="L32" s="55">
        <f t="shared" si="1"/>
        <v>56.236760655737704</v>
      </c>
      <c r="M32" s="55">
        <f t="shared" si="2"/>
        <v>31.423306010928961</v>
      </c>
      <c r="N32" s="55">
        <f t="shared" si="7"/>
        <v>2.9042622950819674</v>
      </c>
      <c r="O32" s="56">
        <f t="shared" si="8"/>
        <v>90.564328961748629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20983.6152</v>
      </c>
      <c r="E33" s="59">
        <f t="shared" si="3"/>
        <v>11500.93</v>
      </c>
      <c r="F33" s="54">
        <f>IF($F$9="A",Data!$N$6,IF($F$9="B",Data!$N$7,IF($F$9="C",Data!$N$8,IF($F$9="D",Data!$N$9,0))))</f>
        <v>1062.96</v>
      </c>
      <c r="G33" s="57">
        <f t="shared" si="4"/>
        <v>33547.5052</v>
      </c>
      <c r="H33" s="58">
        <f t="shared" si="0"/>
        <v>1748.6346000000001</v>
      </c>
      <c r="I33" s="58">
        <f t="shared" si="0"/>
        <v>958.41083333333336</v>
      </c>
      <c r="J33" s="58">
        <f t="shared" si="5"/>
        <v>88.58</v>
      </c>
      <c r="K33" s="57">
        <f t="shared" si="6"/>
        <v>2795.6254333333336</v>
      </c>
      <c r="L33" s="55">
        <f t="shared" si="1"/>
        <v>57.332281967213113</v>
      </c>
      <c r="M33" s="55">
        <f t="shared" si="2"/>
        <v>31.423306010928961</v>
      </c>
      <c r="N33" s="55">
        <f t="shared" si="7"/>
        <v>2.9042622950819674</v>
      </c>
      <c r="O33" s="56">
        <f>SUM(L33:N33)</f>
        <v>91.659850273224038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21384.576000000001</v>
      </c>
      <c r="E34" s="59">
        <f t="shared" si="3"/>
        <v>11500.93</v>
      </c>
      <c r="F34" s="54">
        <f>IF($F$9="A",Data!$N$6,IF($F$9="B",Data!$N$7,IF($F$9="C",Data!$N$8,IF($F$9="D",Data!$N$9,0))))</f>
        <v>1062.96</v>
      </c>
      <c r="G34" s="57">
        <f t="shared" si="4"/>
        <v>33948.466</v>
      </c>
      <c r="H34" s="58">
        <f t="shared" si="0"/>
        <v>1782.048</v>
      </c>
      <c r="I34" s="58">
        <f t="shared" si="0"/>
        <v>958.41083333333336</v>
      </c>
      <c r="J34" s="58">
        <f t="shared" si="5"/>
        <v>88.58</v>
      </c>
      <c r="K34" s="57">
        <f t="shared" si="6"/>
        <v>2829.0388333333331</v>
      </c>
      <c r="L34" s="55">
        <f t="shared" si="1"/>
        <v>58.427803278688529</v>
      </c>
      <c r="M34" s="55">
        <f t="shared" si="2"/>
        <v>31.423306010928961</v>
      </c>
      <c r="N34" s="55">
        <f t="shared" si="7"/>
        <v>2.9042622950819674</v>
      </c>
      <c r="O34" s="56">
        <f t="shared" si="8"/>
        <v>92.755371584699446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21785.536800000002</v>
      </c>
      <c r="E35" s="59">
        <f t="shared" si="3"/>
        <v>11500.93</v>
      </c>
      <c r="F35" s="54">
        <f>IF($F$9="A",Data!$N$6,IF($F$9="B",Data!$N$7,IF($F$9="C",Data!$N$8,IF($F$9="D",Data!$N$9,0))))</f>
        <v>1062.96</v>
      </c>
      <c r="G35" s="57">
        <f t="shared" si="4"/>
        <v>34349.426800000001</v>
      </c>
      <c r="H35" s="58">
        <f t="shared" si="0"/>
        <v>1815.4614000000001</v>
      </c>
      <c r="I35" s="58">
        <f t="shared" si="0"/>
        <v>958.41083333333336</v>
      </c>
      <c r="J35" s="58">
        <f t="shared" si="5"/>
        <v>88.58</v>
      </c>
      <c r="K35" s="57">
        <f t="shared" si="6"/>
        <v>2862.4522333333334</v>
      </c>
      <c r="L35" s="55">
        <f t="shared" si="1"/>
        <v>59.523324590163938</v>
      </c>
      <c r="M35" s="55">
        <f t="shared" si="2"/>
        <v>31.423306010928961</v>
      </c>
      <c r="N35" s="55">
        <f t="shared" si="7"/>
        <v>2.9042622950819674</v>
      </c>
      <c r="O35" s="56">
        <f t="shared" si="8"/>
        <v>93.850892896174855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22186.497600000002</v>
      </c>
      <c r="E36" s="59">
        <f t="shared" si="3"/>
        <v>11500.93</v>
      </c>
      <c r="F36" s="54">
        <f>IF($F$9="A",Data!$N$6,IF($F$9="B",Data!$N$7,IF($F$9="C",Data!$N$8,IF($F$9="D",Data!$N$9,0))))</f>
        <v>1062.96</v>
      </c>
      <c r="G36" s="57">
        <f t="shared" si="4"/>
        <v>34750.387600000002</v>
      </c>
      <c r="H36" s="58">
        <f t="shared" si="0"/>
        <v>1848.8748000000003</v>
      </c>
      <c r="I36" s="58">
        <f t="shared" si="0"/>
        <v>958.41083333333336</v>
      </c>
      <c r="J36" s="58">
        <f t="shared" si="5"/>
        <v>88.58</v>
      </c>
      <c r="K36" s="57">
        <f t="shared" si="6"/>
        <v>2895.8656333333338</v>
      </c>
      <c r="L36" s="55">
        <f t="shared" si="1"/>
        <v>60.618845901639354</v>
      </c>
      <c r="M36" s="55">
        <f t="shared" si="2"/>
        <v>31.423306010928961</v>
      </c>
      <c r="N36" s="55">
        <f t="shared" si="7"/>
        <v>2.9042622950819674</v>
      </c>
      <c r="O36" s="56">
        <f t="shared" si="8"/>
        <v>94.946414207650278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22587.458400000003</v>
      </c>
      <c r="E37" s="59">
        <f t="shared" si="3"/>
        <v>11500.93</v>
      </c>
      <c r="F37" s="54">
        <f>IF($F$9="A",Data!$N$6,IF($F$9="B",Data!$N$7,IF($F$9="C",Data!$N$8,IF($F$9="D",Data!$N$9,0))))</f>
        <v>1062.96</v>
      </c>
      <c r="G37" s="57">
        <f t="shared" si="4"/>
        <v>35151.348400000003</v>
      </c>
      <c r="H37" s="58">
        <f t="shared" si="0"/>
        <v>1882.2882000000002</v>
      </c>
      <c r="I37" s="58">
        <f t="shared" si="0"/>
        <v>958.41083333333336</v>
      </c>
      <c r="J37" s="58">
        <f t="shared" si="5"/>
        <v>88.58</v>
      </c>
      <c r="K37" s="57">
        <f t="shared" si="6"/>
        <v>2929.2790333333332</v>
      </c>
      <c r="L37" s="55">
        <f t="shared" si="1"/>
        <v>61.714367213114762</v>
      </c>
      <c r="M37" s="55">
        <f t="shared" si="2"/>
        <v>31.423306010928961</v>
      </c>
      <c r="N37" s="55">
        <f t="shared" si="7"/>
        <v>2.9042622950819674</v>
      </c>
      <c r="O37" s="56">
        <f t="shared" si="8"/>
        <v>96.041935519125687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22988.4192</v>
      </c>
      <c r="E38" s="59">
        <f t="shared" si="3"/>
        <v>11500.93</v>
      </c>
      <c r="F38" s="54">
        <f>IF($F$9="A",Data!$N$6,IF($F$9="B",Data!$N$7,IF($F$9="C",Data!$N$8,IF($F$9="D",Data!$N$9,0))))</f>
        <v>1062.96</v>
      </c>
      <c r="G38" s="57">
        <f t="shared" si="4"/>
        <v>35552.309199999996</v>
      </c>
      <c r="H38" s="58">
        <f t="shared" si="0"/>
        <v>1915.7016000000001</v>
      </c>
      <c r="I38" s="58">
        <f t="shared" si="0"/>
        <v>958.41083333333336</v>
      </c>
      <c r="J38" s="58">
        <f t="shared" si="5"/>
        <v>88.58</v>
      </c>
      <c r="K38" s="57">
        <f t="shared" si="6"/>
        <v>2962.6924333333336</v>
      </c>
      <c r="L38" s="55">
        <f t="shared" si="1"/>
        <v>62.809888524590164</v>
      </c>
      <c r="M38" s="55">
        <f t="shared" si="2"/>
        <v>31.423306010928961</v>
      </c>
      <c r="N38" s="55">
        <f t="shared" si="7"/>
        <v>2.9042622950819674</v>
      </c>
      <c r="O38" s="56">
        <f t="shared" si="8"/>
        <v>97.137456830601081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23389.38</v>
      </c>
      <c r="E39" s="59">
        <f t="shared" si="3"/>
        <v>11500.93</v>
      </c>
      <c r="F39" s="54">
        <f>IF($F$9="A",Data!$N$6,IF($F$9="B",Data!$N$7,IF($F$9="C",Data!$N$8,IF($F$9="D",Data!$N$9,0))))</f>
        <v>1062.96</v>
      </c>
      <c r="G39" s="57">
        <f t="shared" si="4"/>
        <v>35953.269999999997</v>
      </c>
      <c r="H39" s="58">
        <f t="shared" si="0"/>
        <v>1949.115</v>
      </c>
      <c r="I39" s="58">
        <f t="shared" si="0"/>
        <v>958.41083333333336</v>
      </c>
      <c r="J39" s="58">
        <f t="shared" si="5"/>
        <v>88.58</v>
      </c>
      <c r="K39" s="57">
        <f t="shared" si="6"/>
        <v>2996.1058333333331</v>
      </c>
      <c r="L39" s="55">
        <f t="shared" si="1"/>
        <v>63.90540983606558</v>
      </c>
      <c r="M39" s="55">
        <f t="shared" si="2"/>
        <v>31.423306010928961</v>
      </c>
      <c r="N39" s="55">
        <f t="shared" si="7"/>
        <v>2.9042622950819674</v>
      </c>
      <c r="O39" s="56">
        <f t="shared" si="8"/>
        <v>98.232978142076504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23790.340799999998</v>
      </c>
      <c r="E40" s="59">
        <f t="shared" si="3"/>
        <v>11500.93</v>
      </c>
      <c r="F40" s="54">
        <f>IF($F$9="A",Data!$N$6,IF($F$9="B",Data!$N$7,IF($F$9="C",Data!$N$8,IF($F$9="D",Data!$N$9,0))))</f>
        <v>1062.96</v>
      </c>
      <c r="G40" s="57">
        <f t="shared" si="4"/>
        <v>36354.230799999998</v>
      </c>
      <c r="H40" s="58">
        <f t="shared" si="0"/>
        <v>1982.5283999999999</v>
      </c>
      <c r="I40" s="58">
        <f t="shared" si="0"/>
        <v>958.41083333333336</v>
      </c>
      <c r="J40" s="58">
        <f t="shared" si="5"/>
        <v>88.58</v>
      </c>
      <c r="K40" s="57">
        <f t="shared" si="6"/>
        <v>3029.5192333333334</v>
      </c>
      <c r="L40" s="55">
        <f t="shared" si="1"/>
        <v>65.000931147540982</v>
      </c>
      <c r="M40" s="55">
        <f t="shared" si="2"/>
        <v>31.423306010928961</v>
      </c>
      <c r="N40" s="55">
        <f t="shared" si="7"/>
        <v>2.9042622950819674</v>
      </c>
      <c r="O40" s="56">
        <f t="shared" si="8"/>
        <v>99.328499453551899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24191.301599999999</v>
      </c>
      <c r="E41" s="59">
        <f t="shared" si="3"/>
        <v>11500.93</v>
      </c>
      <c r="F41" s="54">
        <f>IF($F$9="A",Data!$N$6,IF($F$9="B",Data!$N$7,IF($F$9="C",Data!$N$8,IF($F$9="D",Data!$N$9,0))))</f>
        <v>1062.96</v>
      </c>
      <c r="G41" s="57">
        <f t="shared" si="4"/>
        <v>36755.191599999998</v>
      </c>
      <c r="H41" s="58">
        <f t="shared" si="0"/>
        <v>2015.9417999999998</v>
      </c>
      <c r="I41" s="58">
        <f t="shared" si="0"/>
        <v>958.41083333333336</v>
      </c>
      <c r="J41" s="58">
        <f t="shared" si="5"/>
        <v>88.58</v>
      </c>
      <c r="K41" s="57">
        <f t="shared" si="6"/>
        <v>3062.9326333333329</v>
      </c>
      <c r="L41" s="55">
        <f t="shared" si="1"/>
        <v>66.09645245901639</v>
      </c>
      <c r="M41" s="55">
        <f t="shared" si="2"/>
        <v>31.423306010928961</v>
      </c>
      <c r="N41" s="55">
        <f t="shared" si="7"/>
        <v>2.9042622950819674</v>
      </c>
      <c r="O41" s="56">
        <f t="shared" si="8"/>
        <v>100.42402076502731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24592.2624</v>
      </c>
      <c r="E42" s="59">
        <f t="shared" si="3"/>
        <v>11500.93</v>
      </c>
      <c r="F42" s="54">
        <f>IF($F$9="A",Data!$N$6,IF($F$9="B",Data!$N$7,IF($F$9="C",Data!$N$8,IF($F$9="D",Data!$N$9,0))))</f>
        <v>1062.96</v>
      </c>
      <c r="G42" s="57">
        <f t="shared" si="4"/>
        <v>37156.152399999999</v>
      </c>
      <c r="H42" s="58">
        <f t="shared" si="0"/>
        <v>2049.3552</v>
      </c>
      <c r="I42" s="58">
        <f t="shared" si="0"/>
        <v>958.41083333333336</v>
      </c>
      <c r="J42" s="58">
        <f t="shared" si="5"/>
        <v>88.58</v>
      </c>
      <c r="K42" s="57">
        <f t="shared" si="6"/>
        <v>3096.3460333333333</v>
      </c>
      <c r="L42" s="55">
        <f t="shared" si="1"/>
        <v>67.191973770491799</v>
      </c>
      <c r="M42" s="55">
        <f t="shared" si="2"/>
        <v>31.423306010928961</v>
      </c>
      <c r="N42" s="55">
        <f t="shared" si="7"/>
        <v>2.9042622950819674</v>
      </c>
      <c r="O42" s="56">
        <f t="shared" si="8"/>
        <v>101.51954207650272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24993.2232</v>
      </c>
      <c r="E43" s="59">
        <f t="shared" si="3"/>
        <v>11500.93</v>
      </c>
      <c r="F43" s="54">
        <f>IF($F$9="A",Data!$N$6,IF($F$9="B",Data!$N$7,IF($F$9="C",Data!$N$8,IF($F$9="D",Data!$N$9,0))))</f>
        <v>1062.96</v>
      </c>
      <c r="G43" s="57">
        <f t="shared" si="4"/>
        <v>37557.1132</v>
      </c>
      <c r="H43" s="58">
        <f t="shared" si="0"/>
        <v>2082.7685999999999</v>
      </c>
      <c r="I43" s="58">
        <f t="shared" si="0"/>
        <v>958.41083333333336</v>
      </c>
      <c r="J43" s="58">
        <f t="shared" si="5"/>
        <v>88.58</v>
      </c>
      <c r="K43" s="57">
        <f t="shared" si="6"/>
        <v>3129.7594333333332</v>
      </c>
      <c r="L43" s="55">
        <f t="shared" si="1"/>
        <v>68.287495081967208</v>
      </c>
      <c r="M43" s="55">
        <f t="shared" si="2"/>
        <v>31.423306010928961</v>
      </c>
      <c r="N43" s="55">
        <f t="shared" si="7"/>
        <v>2.9042622950819674</v>
      </c>
      <c r="O43" s="56">
        <f t="shared" si="8"/>
        <v>102.61506338797813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25394.184000000001</v>
      </c>
      <c r="E44" s="59">
        <f t="shared" si="3"/>
        <v>11500.93</v>
      </c>
      <c r="F44" s="54">
        <f>IF($F$9="A",Data!$N$6,IF($F$9="B",Data!$N$7,IF($F$9="C",Data!$N$8,IF($F$9="D",Data!$N$9,0))))</f>
        <v>1062.96</v>
      </c>
      <c r="G44" s="57">
        <f t="shared" si="4"/>
        <v>37958.074000000001</v>
      </c>
      <c r="H44" s="58">
        <f t="shared" si="0"/>
        <v>2116.1820000000002</v>
      </c>
      <c r="I44" s="58">
        <f t="shared" si="0"/>
        <v>958.41083333333336</v>
      </c>
      <c r="J44" s="58">
        <f t="shared" si="5"/>
        <v>88.58</v>
      </c>
      <c r="K44" s="57">
        <f t="shared" si="6"/>
        <v>3163.1728333333335</v>
      </c>
      <c r="L44" s="55">
        <f t="shared" si="1"/>
        <v>69.383016393442631</v>
      </c>
      <c r="M44" s="55">
        <f t="shared" si="2"/>
        <v>31.423306010928961</v>
      </c>
      <c r="N44" s="55">
        <f t="shared" si="7"/>
        <v>2.9042622950819674</v>
      </c>
      <c r="O44" s="56">
        <f t="shared" si="8"/>
        <v>103.71058469945356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25795.144800000002</v>
      </c>
      <c r="E45" s="59">
        <f t="shared" si="3"/>
        <v>11500.93</v>
      </c>
      <c r="F45" s="54">
        <f>IF($F$9="A",Data!$N$6,IF($F$9="B",Data!$N$7,IF($F$9="C",Data!$N$8,IF($F$9="D",Data!$N$9,0))))</f>
        <v>1062.96</v>
      </c>
      <c r="G45" s="57">
        <f t="shared" si="4"/>
        <v>38359.034800000001</v>
      </c>
      <c r="H45" s="58">
        <f t="shared" si="0"/>
        <v>2149.5954000000002</v>
      </c>
      <c r="I45" s="58">
        <f t="shared" si="0"/>
        <v>958.41083333333336</v>
      </c>
      <c r="J45" s="58">
        <f t="shared" si="5"/>
        <v>88.58</v>
      </c>
      <c r="K45" s="57">
        <f t="shared" si="6"/>
        <v>3196.5862333333334</v>
      </c>
      <c r="L45" s="55">
        <f t="shared" si="1"/>
        <v>70.47853770491804</v>
      </c>
      <c r="M45" s="55">
        <f t="shared" si="2"/>
        <v>31.423306010928961</v>
      </c>
      <c r="N45" s="55">
        <f t="shared" si="7"/>
        <v>2.9042622950819674</v>
      </c>
      <c r="O45" s="56">
        <f t="shared" si="8"/>
        <v>104.80610601092897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26196.105600000003</v>
      </c>
      <c r="E46" s="59">
        <f t="shared" si="3"/>
        <v>11500.93</v>
      </c>
      <c r="F46" s="54">
        <f>IF($F$9="A",Data!$N$6,IF($F$9="B",Data!$N$7,IF($F$9="C",Data!$N$8,IF($F$9="D",Data!$N$9,0))))</f>
        <v>1062.96</v>
      </c>
      <c r="G46" s="57">
        <f t="shared" si="4"/>
        <v>38759.995600000002</v>
      </c>
      <c r="H46" s="58">
        <f t="shared" si="0"/>
        <v>2183.0088000000001</v>
      </c>
      <c r="I46" s="58">
        <f t="shared" si="0"/>
        <v>958.41083333333336</v>
      </c>
      <c r="J46" s="58">
        <f t="shared" si="5"/>
        <v>88.58</v>
      </c>
      <c r="K46" s="57">
        <f t="shared" si="6"/>
        <v>3229.9996333333333</v>
      </c>
      <c r="L46" s="55">
        <f t="shared" si="1"/>
        <v>71.574059016393448</v>
      </c>
      <c r="M46" s="55">
        <f t="shared" si="2"/>
        <v>31.423306010928961</v>
      </c>
      <c r="N46" s="55">
        <f t="shared" si="7"/>
        <v>2.9042622950819674</v>
      </c>
      <c r="O46" s="56">
        <f t="shared" si="8"/>
        <v>105.90162732240438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26597.066400000003</v>
      </c>
      <c r="E47" s="59">
        <f t="shared" si="3"/>
        <v>11500.93</v>
      </c>
      <c r="F47" s="54">
        <f>IF($F$9="A",Data!$N$6,IF($F$9="B",Data!$N$7,IF($F$9="C",Data!$N$8,IF($F$9="D",Data!$N$9,0))))</f>
        <v>1062.96</v>
      </c>
      <c r="G47" s="57">
        <f t="shared" si="4"/>
        <v>39160.956400000003</v>
      </c>
      <c r="H47" s="58">
        <f t="shared" si="0"/>
        <v>2216.4222000000004</v>
      </c>
      <c r="I47" s="58">
        <f t="shared" si="0"/>
        <v>958.41083333333336</v>
      </c>
      <c r="J47" s="58">
        <f t="shared" si="5"/>
        <v>88.58</v>
      </c>
      <c r="K47" s="57">
        <f t="shared" si="6"/>
        <v>3263.4130333333337</v>
      </c>
      <c r="L47" s="55">
        <f t="shared" si="1"/>
        <v>72.669580327868857</v>
      </c>
      <c r="M47" s="55">
        <f t="shared" si="2"/>
        <v>31.423306010928961</v>
      </c>
      <c r="N47" s="55">
        <f t="shared" si="7"/>
        <v>2.9042622950819674</v>
      </c>
      <c r="O47" s="56">
        <f t="shared" si="8"/>
        <v>106.99714863387979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26998.0272</v>
      </c>
      <c r="E48" s="59">
        <f t="shared" si="3"/>
        <v>11500.93</v>
      </c>
      <c r="F48" s="54">
        <f>IF($F$9="A",Data!$N$6,IF($F$9="B",Data!$N$7,IF($F$9="C",Data!$N$8,IF($F$9="D",Data!$N$9,0))))</f>
        <v>1062.96</v>
      </c>
      <c r="G48" s="57">
        <f t="shared" si="4"/>
        <v>39561.917200000004</v>
      </c>
      <c r="H48" s="58">
        <f t="shared" si="0"/>
        <v>2249.8355999999999</v>
      </c>
      <c r="I48" s="58">
        <f t="shared" si="0"/>
        <v>958.41083333333336</v>
      </c>
      <c r="J48" s="58">
        <f t="shared" si="5"/>
        <v>88.58</v>
      </c>
      <c r="K48" s="57">
        <f t="shared" si="6"/>
        <v>3296.8264333333332</v>
      </c>
      <c r="L48" s="55">
        <f t="shared" si="1"/>
        <v>73.765101639344266</v>
      </c>
      <c r="M48" s="55">
        <f t="shared" si="2"/>
        <v>31.423306010928961</v>
      </c>
      <c r="N48" s="55">
        <f t="shared" si="7"/>
        <v>2.9042622950819674</v>
      </c>
      <c r="O48" s="56">
        <f t="shared" si="8"/>
        <v>108.0926699453552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27398.988000000001</v>
      </c>
      <c r="E49" s="59">
        <f t="shared" si="3"/>
        <v>11500.93</v>
      </c>
      <c r="F49" s="54">
        <f>IF($F$9="A",Data!$N$6,IF($F$9="B",Data!$N$7,IF($F$9="C",Data!$N$8,IF($F$9="D",Data!$N$9,0))))</f>
        <v>1062.96</v>
      </c>
      <c r="G49" s="57">
        <f t="shared" si="4"/>
        <v>39962.878000000004</v>
      </c>
      <c r="H49" s="58">
        <f t="shared" si="0"/>
        <v>2283.2490000000003</v>
      </c>
      <c r="I49" s="58">
        <f t="shared" si="0"/>
        <v>958.41083333333336</v>
      </c>
      <c r="J49" s="58">
        <f t="shared" si="5"/>
        <v>88.58</v>
      </c>
      <c r="K49" s="57">
        <f t="shared" si="6"/>
        <v>3330.2398333333335</v>
      </c>
      <c r="L49" s="55">
        <f t="shared" si="1"/>
        <v>74.860622950819675</v>
      </c>
      <c r="M49" s="55">
        <f t="shared" si="2"/>
        <v>31.423306010928961</v>
      </c>
      <c r="N49" s="55">
        <f t="shared" si="7"/>
        <v>2.9042622950819674</v>
      </c>
      <c r="O49" s="56">
        <f t="shared" si="8"/>
        <v>109.18819125683061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27799.948799999998</v>
      </c>
      <c r="E50" s="59">
        <f t="shared" si="3"/>
        <v>11500.93</v>
      </c>
      <c r="F50" s="54">
        <f>IF($F$9="A",Data!$N$6,IF($F$9="B",Data!$N$7,IF($F$9="C",Data!$N$8,IF($F$9="D",Data!$N$9,0))))</f>
        <v>1062.96</v>
      </c>
      <c r="G50" s="57">
        <f t="shared" si="4"/>
        <v>40363.838799999998</v>
      </c>
      <c r="H50" s="58">
        <f t="shared" si="0"/>
        <v>2316.6623999999997</v>
      </c>
      <c r="I50" s="58">
        <f t="shared" si="0"/>
        <v>958.41083333333336</v>
      </c>
      <c r="J50" s="58">
        <f t="shared" si="5"/>
        <v>88.58</v>
      </c>
      <c r="K50" s="57">
        <f t="shared" si="6"/>
        <v>3363.653233333333</v>
      </c>
      <c r="L50" s="55">
        <f t="shared" si="1"/>
        <v>75.956144262295084</v>
      </c>
      <c r="M50" s="55">
        <f t="shared" si="2"/>
        <v>31.423306010928961</v>
      </c>
      <c r="N50" s="55">
        <f t="shared" si="7"/>
        <v>2.9042622950819674</v>
      </c>
      <c r="O50" s="56">
        <f t="shared" si="8"/>
        <v>110.28371256830602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28200.909599999999</v>
      </c>
      <c r="E51" s="59">
        <f t="shared" si="3"/>
        <v>11500.93</v>
      </c>
      <c r="F51" s="54">
        <f>IF($F$9="A",Data!$N$6,IF($F$9="B",Data!$N$7,IF($F$9="C",Data!$N$8,IF($F$9="D",Data!$N$9,0))))</f>
        <v>1062.96</v>
      </c>
      <c r="G51" s="57">
        <f t="shared" si="4"/>
        <v>40764.799599999998</v>
      </c>
      <c r="H51" s="58">
        <f t="shared" si="0"/>
        <v>2350.0758000000001</v>
      </c>
      <c r="I51" s="58">
        <f t="shared" si="0"/>
        <v>958.41083333333336</v>
      </c>
      <c r="J51" s="58">
        <f t="shared" si="5"/>
        <v>88.58</v>
      </c>
      <c r="K51" s="57">
        <f t="shared" si="6"/>
        <v>3397.0666333333334</v>
      </c>
      <c r="L51" s="55">
        <f t="shared" si="1"/>
        <v>77.051665573770492</v>
      </c>
      <c r="M51" s="55">
        <f t="shared" si="2"/>
        <v>31.423306010928961</v>
      </c>
      <c r="N51" s="55">
        <f t="shared" si="7"/>
        <v>2.9042622950819674</v>
      </c>
      <c r="O51" s="56">
        <f t="shared" si="8"/>
        <v>111.37923387978142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28601.8704</v>
      </c>
      <c r="E52" s="59">
        <f t="shared" si="3"/>
        <v>11500.93</v>
      </c>
      <c r="F52" s="54">
        <f>IF($F$9="A",Data!$N$6,IF($F$9="B",Data!$N$7,IF($F$9="C",Data!$N$8,IF($F$9="D",Data!$N$9,0))))</f>
        <v>1062.96</v>
      </c>
      <c r="G52" s="57">
        <f t="shared" si="4"/>
        <v>41165.760399999999</v>
      </c>
      <c r="H52" s="58">
        <f t="shared" si="0"/>
        <v>2383.4892</v>
      </c>
      <c r="I52" s="58">
        <f t="shared" si="0"/>
        <v>958.41083333333336</v>
      </c>
      <c r="J52" s="58">
        <f t="shared" si="5"/>
        <v>88.58</v>
      </c>
      <c r="K52" s="57">
        <f t="shared" si="6"/>
        <v>3430.4800333333333</v>
      </c>
      <c r="L52" s="55">
        <f t="shared" si="1"/>
        <v>78.147186885245901</v>
      </c>
      <c r="M52" s="55">
        <f t="shared" si="2"/>
        <v>31.423306010928961</v>
      </c>
      <c r="N52" s="55">
        <f t="shared" si="7"/>
        <v>2.9042622950819674</v>
      </c>
      <c r="O52" s="56">
        <f t="shared" si="8"/>
        <v>112.47475519125683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29002.831200000001</v>
      </c>
      <c r="E53" s="59">
        <f t="shared" si="3"/>
        <v>11500.93</v>
      </c>
      <c r="F53" s="54">
        <f>IF($F$9="A",Data!$N$6,IF($F$9="B",Data!$N$7,IF($F$9="C",Data!$N$8,IF($F$9="D",Data!$N$9,0))))</f>
        <v>1062.96</v>
      </c>
      <c r="G53" s="57">
        <f t="shared" si="4"/>
        <v>41566.7212</v>
      </c>
      <c r="H53" s="58">
        <f t="shared" si="0"/>
        <v>2416.9025999999999</v>
      </c>
      <c r="I53" s="58">
        <f t="shared" si="0"/>
        <v>958.41083333333336</v>
      </c>
      <c r="J53" s="58">
        <f t="shared" si="5"/>
        <v>88.58</v>
      </c>
      <c r="K53" s="57">
        <f t="shared" si="6"/>
        <v>3463.8934333333332</v>
      </c>
      <c r="L53" s="55">
        <f t="shared" si="1"/>
        <v>79.24270819672131</v>
      </c>
      <c r="M53" s="55">
        <f t="shared" si="2"/>
        <v>31.423306010928961</v>
      </c>
      <c r="N53" s="55">
        <f t="shared" si="7"/>
        <v>2.9042622950819674</v>
      </c>
      <c r="O53" s="56">
        <f t="shared" si="8"/>
        <v>113.57027650273224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29403.792000000001</v>
      </c>
      <c r="E54" s="59">
        <f t="shared" si="3"/>
        <v>11500.93</v>
      </c>
      <c r="F54" s="54">
        <f>IF($F$9="A",Data!$N$6,IF($F$9="B",Data!$N$7,IF($F$9="C",Data!$N$8,IF($F$9="D",Data!$N$9,0))))</f>
        <v>1062.96</v>
      </c>
      <c r="G54" s="57">
        <f t="shared" ref="G54" si="10">SUM(D54:E54)</f>
        <v>40904.722000000002</v>
      </c>
      <c r="H54" s="58">
        <f t="shared" si="0"/>
        <v>2450.3160000000003</v>
      </c>
      <c r="I54" s="58">
        <f>E54/$H$7</f>
        <v>958.41083333333336</v>
      </c>
      <c r="J54" s="58">
        <f t="shared" si="5"/>
        <v>88.58</v>
      </c>
      <c r="K54" s="57">
        <f t="shared" ref="K54" si="11">SUM(H54:I54)</f>
        <v>3408.7268333333336</v>
      </c>
      <c r="L54" s="55">
        <f t="shared" si="1"/>
        <v>80.338229508196719</v>
      </c>
      <c r="M54" s="55">
        <f t="shared" si="2"/>
        <v>31.423306010928961</v>
      </c>
      <c r="N54" s="55">
        <f t="shared" si="7"/>
        <v>2.9042622950819674</v>
      </c>
      <c r="O54" s="56">
        <f t="shared" ref="O54" ca="1" si="12">SUM(L54:P54)</f>
        <v>113.618912568306</v>
      </c>
    </row>
    <row r="55" spans="1:15" ht="10.5" customHeight="1" x14ac:dyDescent="0.2"/>
  </sheetData>
  <sheetProtection algorithmName="SHA-512" hashValue="Leu1oLUzBUqv8FekCc0eEfK6RaUoeGSCPrqAO6Oi9Q9pVhgFeooD1s4APe2XGDvvH8ma6zbrRfiSRHnlW8L8dA==" saltValue="2bE/UgLkCZ21Vv8OSOq1w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6B043-530F-4112-B30F-5DE129E11109}">
          <x14:formula1>
            <xm:f>Data!$M$11:$M$15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9C1-D965-4A19-A280-0754344443A7}">
  <sheetPr>
    <tabColor indexed="10"/>
    <pageSetUpPr fitToPage="1"/>
  </sheetPr>
  <dimension ref="A1:O55"/>
  <sheetViews>
    <sheetView zoomScaleNormal="100" workbookViewId="0">
      <selection activeCell="L16" sqref="L16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5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J9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(100%+E$7)*[1]Tabelle1!$C$37</f>
        <v>11591.59</v>
      </c>
      <c r="E10" s="72">
        <v>11582.84</v>
      </c>
      <c r="F10" s="54">
        <f>IF($F$9="A",Data!$N$6,IF($F$9="B",Data!$N$7,IF($F$9="C",Data!$N$8,IF($F$9="D",Data!$N$9,0))))</f>
        <v>618</v>
      </c>
      <c r="G10" s="57">
        <f>SUM(D10:F10)</f>
        <v>23792.43</v>
      </c>
      <c r="H10" s="58">
        <f t="shared" ref="H10:I54" si="0">D10/$H$7</f>
        <v>965.96583333333331</v>
      </c>
      <c r="I10" s="58">
        <f>E10/$H$7</f>
        <v>965.23666666666668</v>
      </c>
      <c r="J10" s="58">
        <f>$F$10/12</f>
        <v>51.5</v>
      </c>
      <c r="K10" s="57">
        <f>SUM(H10:J10)</f>
        <v>1982.7024999999999</v>
      </c>
      <c r="L10" s="55">
        <f t="shared" ref="L10:L54" si="1">D10/$L$7</f>
        <v>31.671010928961749</v>
      </c>
      <c r="M10" s="55">
        <f t="shared" ref="M10:M54" si="2">E10/$L$7</f>
        <v>31.647103825136611</v>
      </c>
      <c r="N10" s="55">
        <f>$F$10/$L$7</f>
        <v>1.6885245901639345</v>
      </c>
      <c r="O10" s="56">
        <f>SUM(L10:N10)</f>
        <v>65.006639344262297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12287.0854</v>
      </c>
      <c r="E11" s="59">
        <f t="shared" ref="E11:E54" si="3">E10</f>
        <v>11582.84</v>
      </c>
      <c r="F11" s="54">
        <f>IF($F$9="A",Data!$N$6,IF($F$9="B",Data!$N$7,IF($F$9="C",Data!$N$8,IF($F$9="D",Data!$N$9,0))))</f>
        <v>618</v>
      </c>
      <c r="G11" s="57">
        <f t="shared" ref="G11:G54" si="4">SUM(D11:F11)</f>
        <v>24487.9254</v>
      </c>
      <c r="H11" s="58">
        <f t="shared" si="0"/>
        <v>1023.9237833333333</v>
      </c>
      <c r="I11" s="58">
        <f t="shared" si="0"/>
        <v>965.23666666666668</v>
      </c>
      <c r="J11" s="58">
        <f t="shared" ref="J11:J54" si="5">$F$10/12</f>
        <v>51.5</v>
      </c>
      <c r="K11" s="57">
        <f t="shared" ref="K11:K54" si="6">SUM(H11:J11)</f>
        <v>2040.6604499999999</v>
      </c>
      <c r="L11" s="55">
        <f t="shared" si="1"/>
        <v>33.571271584699453</v>
      </c>
      <c r="M11" s="55">
        <f t="shared" si="2"/>
        <v>31.647103825136611</v>
      </c>
      <c r="N11" s="55">
        <f t="shared" ref="N11:N54" si="7">$F$10/$L$7</f>
        <v>1.6885245901639345</v>
      </c>
      <c r="O11" s="56">
        <f t="shared" ref="O11:O54" si="8">SUM(L11:N11)</f>
        <v>66.906899999999993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12982.580800000002</v>
      </c>
      <c r="E12" s="59">
        <f t="shared" si="3"/>
        <v>11582.84</v>
      </c>
      <c r="F12" s="54">
        <f>IF($F$9="A",Data!$N$6,IF($F$9="B",Data!$N$7,IF($F$9="C",Data!$N$8,IF($F$9="D",Data!$N$9,0))))</f>
        <v>618</v>
      </c>
      <c r="G12" s="57">
        <f t="shared" si="4"/>
        <v>25183.4208</v>
      </c>
      <c r="H12" s="58">
        <f t="shared" si="0"/>
        <v>1081.8817333333334</v>
      </c>
      <c r="I12" s="58">
        <f t="shared" si="0"/>
        <v>965.23666666666668</v>
      </c>
      <c r="J12" s="58">
        <f t="shared" si="5"/>
        <v>51.5</v>
      </c>
      <c r="K12" s="57">
        <f t="shared" si="6"/>
        <v>2098.6184000000003</v>
      </c>
      <c r="L12" s="55">
        <f t="shared" si="1"/>
        <v>35.471532240437163</v>
      </c>
      <c r="M12" s="55">
        <f t="shared" si="2"/>
        <v>31.647103825136611</v>
      </c>
      <c r="N12" s="55">
        <f t="shared" si="7"/>
        <v>1.6885245901639345</v>
      </c>
      <c r="O12" s="56">
        <f t="shared" si="8"/>
        <v>68.807160655737718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13678.0762</v>
      </c>
      <c r="E13" s="59">
        <f t="shared" si="3"/>
        <v>11582.84</v>
      </c>
      <c r="F13" s="54">
        <f>IF($F$9="A",Data!$N$6,IF($F$9="B",Data!$N$7,IF($F$9="C",Data!$N$8,IF($F$9="D",Data!$N$9,0))))</f>
        <v>618</v>
      </c>
      <c r="G13" s="57">
        <f t="shared" si="4"/>
        <v>25878.9162</v>
      </c>
      <c r="H13" s="58">
        <f t="shared" si="0"/>
        <v>1139.8396833333334</v>
      </c>
      <c r="I13" s="58">
        <f t="shared" si="0"/>
        <v>965.23666666666668</v>
      </c>
      <c r="J13" s="58">
        <f t="shared" si="5"/>
        <v>51.5</v>
      </c>
      <c r="K13" s="57">
        <f t="shared" si="6"/>
        <v>2156.5763500000003</v>
      </c>
      <c r="L13" s="55">
        <f t="shared" si="1"/>
        <v>37.37179289617486</v>
      </c>
      <c r="M13" s="55">
        <f t="shared" si="2"/>
        <v>31.647103825136611</v>
      </c>
      <c r="N13" s="55">
        <f t="shared" si="7"/>
        <v>1.6885245901639345</v>
      </c>
      <c r="O13" s="56">
        <f t="shared" si="8"/>
        <v>70.707421311475414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(100%+E$7)*[1]Tabelle1!$D$37</f>
        <v>15040.25</v>
      </c>
      <c r="E14" s="73">
        <f t="shared" si="3"/>
        <v>11582.84</v>
      </c>
      <c r="F14" s="54">
        <f>IF($F$9="A",Data!$N$6,IF($F$9="B",Data!$N$7,IF($F$9="C",Data!$N$8,IF($F$9="D",Data!$N$9,0))))</f>
        <v>618</v>
      </c>
      <c r="G14" s="57">
        <f t="shared" si="4"/>
        <v>27241.09</v>
      </c>
      <c r="H14" s="58">
        <f t="shared" si="0"/>
        <v>1253.3541666666667</v>
      </c>
      <c r="I14" s="58">
        <f t="shared" si="0"/>
        <v>965.23666666666668</v>
      </c>
      <c r="J14" s="58">
        <f t="shared" si="5"/>
        <v>51.5</v>
      </c>
      <c r="K14" s="57">
        <f t="shared" si="6"/>
        <v>2270.0908333333336</v>
      </c>
      <c r="L14" s="55">
        <f t="shared" si="1"/>
        <v>41.09357923497268</v>
      </c>
      <c r="M14" s="55">
        <f t="shared" si="2"/>
        <v>31.647103825136611</v>
      </c>
      <c r="N14" s="55">
        <f t="shared" si="7"/>
        <v>1.6885245901639345</v>
      </c>
      <c r="O14" s="56">
        <f t="shared" si="8"/>
        <v>74.429207650273227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15491.4575</v>
      </c>
      <c r="E15" s="59">
        <f t="shared" si="3"/>
        <v>11582.84</v>
      </c>
      <c r="F15" s="54">
        <f>IF($F$9="A",Data!$N$6,IF($F$9="B",Data!$N$7,IF($F$9="C",Data!$N$8,IF($F$9="D",Data!$N$9,0))))</f>
        <v>618</v>
      </c>
      <c r="G15" s="57">
        <f t="shared" si="4"/>
        <v>27692.297500000001</v>
      </c>
      <c r="H15" s="58">
        <f t="shared" si="0"/>
        <v>1290.9547916666668</v>
      </c>
      <c r="I15" s="58">
        <f t="shared" si="0"/>
        <v>965.23666666666668</v>
      </c>
      <c r="J15" s="58">
        <f t="shared" si="5"/>
        <v>51.5</v>
      </c>
      <c r="K15" s="57">
        <f t="shared" si="6"/>
        <v>2307.6914583333337</v>
      </c>
      <c r="L15" s="55">
        <f t="shared" si="1"/>
        <v>42.326386612021857</v>
      </c>
      <c r="M15" s="55">
        <f t="shared" si="2"/>
        <v>31.647103825136611</v>
      </c>
      <c r="N15" s="55">
        <f t="shared" si="7"/>
        <v>1.6885245901639345</v>
      </c>
      <c r="O15" s="56">
        <f t="shared" si="8"/>
        <v>75.662015027322397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15942.665000000001</v>
      </c>
      <c r="E16" s="59">
        <f t="shared" si="3"/>
        <v>11582.84</v>
      </c>
      <c r="F16" s="54">
        <f>IF($F$9="A",Data!$N$6,IF($F$9="B",Data!$N$7,IF($F$9="C",Data!$N$8,IF($F$9="D",Data!$N$9,0))))</f>
        <v>618</v>
      </c>
      <c r="G16" s="57">
        <f t="shared" si="4"/>
        <v>28143.505000000001</v>
      </c>
      <c r="H16" s="58">
        <f t="shared" si="0"/>
        <v>1328.5554166666668</v>
      </c>
      <c r="I16" s="58">
        <f t="shared" si="0"/>
        <v>965.23666666666668</v>
      </c>
      <c r="J16" s="58">
        <f t="shared" si="5"/>
        <v>51.5</v>
      </c>
      <c r="K16" s="57">
        <f t="shared" si="6"/>
        <v>2345.2920833333337</v>
      </c>
      <c r="L16" s="55">
        <f t="shared" si="1"/>
        <v>43.559193989071041</v>
      </c>
      <c r="M16" s="55">
        <f t="shared" si="2"/>
        <v>31.647103825136611</v>
      </c>
      <c r="N16" s="55">
        <f t="shared" si="7"/>
        <v>1.6885245901639345</v>
      </c>
      <c r="O16" s="56">
        <f t="shared" si="8"/>
        <v>76.894822404371595</v>
      </c>
    </row>
    <row r="17" spans="1:15" ht="14.1" customHeight="1" x14ac:dyDescent="0.2">
      <c r="A17" s="11"/>
      <c r="B17" s="11"/>
      <c r="C17" s="11">
        <v>3</v>
      </c>
      <c r="D17" s="59">
        <f t="shared" si="9"/>
        <v>16393.872500000001</v>
      </c>
      <c r="E17" s="59">
        <f t="shared" si="3"/>
        <v>11582.84</v>
      </c>
      <c r="F17" s="54">
        <f>IF($F$9="A",Data!$N$6,IF($F$9="B",Data!$N$7,IF($F$9="C",Data!$N$8,IF($F$9="D",Data!$N$9,0))))</f>
        <v>618</v>
      </c>
      <c r="G17" s="57">
        <f t="shared" si="4"/>
        <v>28594.712500000001</v>
      </c>
      <c r="H17" s="58">
        <f t="shared" si="0"/>
        <v>1366.1560416666669</v>
      </c>
      <c r="I17" s="58">
        <f t="shared" si="0"/>
        <v>965.23666666666668</v>
      </c>
      <c r="J17" s="58">
        <f t="shared" si="5"/>
        <v>51.5</v>
      </c>
      <c r="K17" s="57">
        <f t="shared" si="6"/>
        <v>2382.8927083333338</v>
      </c>
      <c r="L17" s="55">
        <f t="shared" si="1"/>
        <v>44.792001366120225</v>
      </c>
      <c r="M17" s="55">
        <f t="shared" si="2"/>
        <v>31.647103825136611</v>
      </c>
      <c r="N17" s="55">
        <f t="shared" si="7"/>
        <v>1.6885245901639345</v>
      </c>
      <c r="O17" s="56">
        <f t="shared" si="8"/>
        <v>78.127629781420765</v>
      </c>
    </row>
    <row r="18" spans="1:15" ht="14.1" customHeight="1" x14ac:dyDescent="0.2">
      <c r="A18" s="11"/>
      <c r="B18" s="11"/>
      <c r="C18" s="11">
        <v>4</v>
      </c>
      <c r="D18" s="59">
        <f t="shared" si="9"/>
        <v>16845.080000000002</v>
      </c>
      <c r="E18" s="59">
        <f t="shared" si="3"/>
        <v>11582.84</v>
      </c>
      <c r="F18" s="54">
        <f>IF($F$9="A",Data!$N$6,IF($F$9="B",Data!$N$7,IF($F$9="C",Data!$N$8,IF($F$9="D",Data!$N$9,0))))</f>
        <v>618</v>
      </c>
      <c r="G18" s="57">
        <f t="shared" si="4"/>
        <v>29045.920000000002</v>
      </c>
      <c r="H18" s="58">
        <f t="shared" si="0"/>
        <v>1403.7566666666669</v>
      </c>
      <c r="I18" s="58">
        <f t="shared" si="0"/>
        <v>965.23666666666668</v>
      </c>
      <c r="J18" s="58">
        <f t="shared" si="5"/>
        <v>51.5</v>
      </c>
      <c r="K18" s="57">
        <f t="shared" si="6"/>
        <v>2420.4933333333338</v>
      </c>
      <c r="L18" s="55">
        <f t="shared" si="1"/>
        <v>46.024808743169402</v>
      </c>
      <c r="M18" s="55">
        <f t="shared" si="2"/>
        <v>31.647103825136611</v>
      </c>
      <c r="N18" s="55">
        <f t="shared" si="7"/>
        <v>1.6885245901639345</v>
      </c>
      <c r="O18" s="56">
        <f t="shared" si="8"/>
        <v>79.360437158469949</v>
      </c>
    </row>
    <row r="19" spans="1:15" ht="14.1" customHeight="1" x14ac:dyDescent="0.2">
      <c r="A19" s="11"/>
      <c r="B19" s="11"/>
      <c r="C19" s="11">
        <v>5</v>
      </c>
      <c r="D19" s="59">
        <f t="shared" si="9"/>
        <v>17296.287499999999</v>
      </c>
      <c r="E19" s="59">
        <f t="shared" si="3"/>
        <v>11582.84</v>
      </c>
      <c r="F19" s="54">
        <f>IF($F$9="A",Data!$N$6,IF($F$9="B",Data!$N$7,IF($F$9="C",Data!$N$8,IF($F$9="D",Data!$N$9,0))))</f>
        <v>618</v>
      </c>
      <c r="G19" s="57">
        <f t="shared" si="4"/>
        <v>29497.127499999999</v>
      </c>
      <c r="H19" s="58">
        <f t="shared" si="0"/>
        <v>1441.3572916666665</v>
      </c>
      <c r="I19" s="58">
        <f t="shared" si="0"/>
        <v>965.23666666666668</v>
      </c>
      <c r="J19" s="58">
        <f t="shared" si="5"/>
        <v>51.5</v>
      </c>
      <c r="K19" s="57">
        <f t="shared" si="6"/>
        <v>2458.0939583333329</v>
      </c>
      <c r="L19" s="55">
        <f t="shared" si="1"/>
        <v>47.257616120218579</v>
      </c>
      <c r="M19" s="55">
        <f t="shared" si="2"/>
        <v>31.647103825136611</v>
      </c>
      <c r="N19" s="55">
        <f t="shared" si="7"/>
        <v>1.6885245901639345</v>
      </c>
      <c r="O19" s="56">
        <f t="shared" si="8"/>
        <v>80.593244535519133</v>
      </c>
    </row>
    <row r="20" spans="1:15" ht="14.1" customHeight="1" x14ac:dyDescent="0.2">
      <c r="A20" s="11"/>
      <c r="B20" s="11"/>
      <c r="C20" s="11">
        <v>6</v>
      </c>
      <c r="D20" s="59">
        <f t="shared" si="9"/>
        <v>17747.494999999999</v>
      </c>
      <c r="E20" s="59">
        <f t="shared" si="3"/>
        <v>11582.84</v>
      </c>
      <c r="F20" s="54">
        <f>IF($F$9="A",Data!$N$6,IF($F$9="B",Data!$N$7,IF($F$9="C",Data!$N$8,IF($F$9="D",Data!$N$9,0))))</f>
        <v>618</v>
      </c>
      <c r="G20" s="57">
        <f t="shared" si="4"/>
        <v>29948.334999999999</v>
      </c>
      <c r="H20" s="58">
        <f t="shared" si="0"/>
        <v>1478.9579166666665</v>
      </c>
      <c r="I20" s="58">
        <f t="shared" si="0"/>
        <v>965.23666666666668</v>
      </c>
      <c r="J20" s="58">
        <f t="shared" si="5"/>
        <v>51.5</v>
      </c>
      <c r="K20" s="57">
        <f t="shared" si="6"/>
        <v>2495.694583333333</v>
      </c>
      <c r="L20" s="55">
        <f t="shared" si="1"/>
        <v>48.490423497267756</v>
      </c>
      <c r="M20" s="55">
        <f t="shared" si="2"/>
        <v>31.647103825136611</v>
      </c>
      <c r="N20" s="55">
        <f t="shared" si="7"/>
        <v>1.6885245901639345</v>
      </c>
      <c r="O20" s="56">
        <f t="shared" si="8"/>
        <v>81.826051912568303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18198.702499999999</v>
      </c>
      <c r="E21" s="59">
        <f t="shared" si="3"/>
        <v>11582.84</v>
      </c>
      <c r="F21" s="54">
        <f>IF($F$9="A",Data!$N$6,IF($F$9="B",Data!$N$7,IF($F$9="C",Data!$N$8,IF($F$9="D",Data!$N$9,0))))</f>
        <v>618</v>
      </c>
      <c r="G21" s="57">
        <f t="shared" si="4"/>
        <v>30399.5425</v>
      </c>
      <c r="H21" s="58">
        <f t="shared" si="0"/>
        <v>1516.5585416666665</v>
      </c>
      <c r="I21" s="58">
        <f t="shared" si="0"/>
        <v>965.23666666666668</v>
      </c>
      <c r="J21" s="58">
        <f t="shared" si="5"/>
        <v>51.5</v>
      </c>
      <c r="K21" s="57">
        <f t="shared" si="6"/>
        <v>2533.295208333333</v>
      </c>
      <c r="L21" s="55">
        <f t="shared" si="1"/>
        <v>49.72323087431694</v>
      </c>
      <c r="M21" s="55">
        <f t="shared" si="2"/>
        <v>31.647103825136611</v>
      </c>
      <c r="N21" s="55">
        <f t="shared" si="7"/>
        <v>1.6885245901639345</v>
      </c>
      <c r="O21" s="56">
        <f t="shared" si="8"/>
        <v>83.058859289617487</v>
      </c>
    </row>
    <row r="22" spans="1:15" ht="14.1" customHeight="1" x14ac:dyDescent="0.2">
      <c r="A22" s="11"/>
      <c r="B22" s="11"/>
      <c r="C22" s="11">
        <v>8</v>
      </c>
      <c r="D22" s="59">
        <f t="shared" si="9"/>
        <v>18649.91</v>
      </c>
      <c r="E22" s="59">
        <f t="shared" si="3"/>
        <v>11582.84</v>
      </c>
      <c r="F22" s="54">
        <f>IF($F$9="A",Data!$N$6,IF($F$9="B",Data!$N$7,IF($F$9="C",Data!$N$8,IF($F$9="D",Data!$N$9,0))))</f>
        <v>618</v>
      </c>
      <c r="G22" s="57">
        <f t="shared" si="4"/>
        <v>30850.75</v>
      </c>
      <c r="H22" s="58">
        <f t="shared" si="0"/>
        <v>1554.1591666666666</v>
      </c>
      <c r="I22" s="58">
        <f>E22/$H$7</f>
        <v>965.23666666666668</v>
      </c>
      <c r="J22" s="58">
        <f t="shared" si="5"/>
        <v>51.5</v>
      </c>
      <c r="K22" s="57">
        <f t="shared" si="6"/>
        <v>2570.895833333333</v>
      </c>
      <c r="L22" s="55">
        <f t="shared" si="1"/>
        <v>50.956038251366117</v>
      </c>
      <c r="M22" s="55">
        <f t="shared" si="2"/>
        <v>31.647103825136611</v>
      </c>
      <c r="N22" s="55">
        <f t="shared" si="7"/>
        <v>1.6885245901639345</v>
      </c>
      <c r="O22" s="56">
        <f t="shared" si="8"/>
        <v>84.291666666666671</v>
      </c>
    </row>
    <row r="23" spans="1:15" ht="14.1" customHeight="1" x14ac:dyDescent="0.2">
      <c r="A23" s="11"/>
      <c r="B23" s="11"/>
      <c r="C23" s="11">
        <v>9</v>
      </c>
      <c r="D23" s="59">
        <f t="shared" si="9"/>
        <v>19101.1175</v>
      </c>
      <c r="E23" s="59">
        <f t="shared" si="3"/>
        <v>11582.84</v>
      </c>
      <c r="F23" s="54">
        <f>IF($F$9="A",Data!$N$6,IF($F$9="B",Data!$N$7,IF($F$9="C",Data!$N$8,IF($F$9="D",Data!$N$9,0))))</f>
        <v>618</v>
      </c>
      <c r="G23" s="57">
        <f t="shared" si="4"/>
        <v>31301.9575</v>
      </c>
      <c r="H23" s="58">
        <f t="shared" si="0"/>
        <v>1591.7597916666666</v>
      </c>
      <c r="I23" s="58">
        <f t="shared" si="0"/>
        <v>965.23666666666668</v>
      </c>
      <c r="J23" s="58">
        <f t="shared" si="5"/>
        <v>51.5</v>
      </c>
      <c r="K23" s="57">
        <f t="shared" si="6"/>
        <v>2608.4964583333331</v>
      </c>
      <c r="L23" s="55">
        <f t="shared" si="1"/>
        <v>52.188845628415301</v>
      </c>
      <c r="M23" s="55">
        <f t="shared" si="2"/>
        <v>31.647103825136611</v>
      </c>
      <c r="N23" s="55">
        <f t="shared" si="7"/>
        <v>1.6885245901639345</v>
      </c>
      <c r="O23" s="56">
        <f t="shared" si="8"/>
        <v>85.524474043715841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19552.325000000001</v>
      </c>
      <c r="E24" s="59">
        <f t="shared" si="3"/>
        <v>11582.84</v>
      </c>
      <c r="F24" s="54">
        <f>IF($F$9="A",Data!$N$6,IF($F$9="B",Data!$N$7,IF($F$9="C",Data!$N$8,IF($F$9="D",Data!$N$9,0))))</f>
        <v>618</v>
      </c>
      <c r="G24" s="57">
        <f t="shared" si="4"/>
        <v>31753.165000000001</v>
      </c>
      <c r="H24" s="58">
        <f t="shared" si="0"/>
        <v>1629.3604166666667</v>
      </c>
      <c r="I24" s="58">
        <f t="shared" si="0"/>
        <v>965.23666666666668</v>
      </c>
      <c r="J24" s="58">
        <f t="shared" si="5"/>
        <v>51.5</v>
      </c>
      <c r="K24" s="57">
        <f t="shared" si="6"/>
        <v>2646.0970833333331</v>
      </c>
      <c r="L24" s="55">
        <f t="shared" si="1"/>
        <v>53.421653005464485</v>
      </c>
      <c r="M24" s="55">
        <f t="shared" si="2"/>
        <v>31.647103825136611</v>
      </c>
      <c r="N24" s="55">
        <f t="shared" si="7"/>
        <v>1.6885245901639345</v>
      </c>
      <c r="O24" s="56">
        <f t="shared" si="8"/>
        <v>86.75728142076504</v>
      </c>
    </row>
    <row r="25" spans="1:15" ht="14.1" customHeight="1" x14ac:dyDescent="0.2">
      <c r="A25" s="11"/>
      <c r="B25" s="11"/>
      <c r="C25" s="11">
        <v>11</v>
      </c>
      <c r="D25" s="59">
        <f t="shared" si="9"/>
        <v>20003.532500000001</v>
      </c>
      <c r="E25" s="59">
        <f t="shared" si="3"/>
        <v>11582.84</v>
      </c>
      <c r="F25" s="54">
        <f>IF($F$9="A",Data!$N$6,IF($F$9="B",Data!$N$7,IF($F$9="C",Data!$N$8,IF($F$9="D",Data!$N$9,0))))</f>
        <v>618</v>
      </c>
      <c r="G25" s="57">
        <f t="shared" si="4"/>
        <v>32204.372500000001</v>
      </c>
      <c r="H25" s="58">
        <f t="shared" si="0"/>
        <v>1666.9610416666667</v>
      </c>
      <c r="I25" s="58">
        <f t="shared" si="0"/>
        <v>965.23666666666668</v>
      </c>
      <c r="J25" s="58">
        <f t="shared" si="5"/>
        <v>51.5</v>
      </c>
      <c r="K25" s="57">
        <f t="shared" si="6"/>
        <v>2683.6977083333331</v>
      </c>
      <c r="L25" s="55">
        <f t="shared" si="1"/>
        <v>54.654460382513662</v>
      </c>
      <c r="M25" s="55">
        <f t="shared" si="2"/>
        <v>31.647103825136611</v>
      </c>
      <c r="N25" s="55">
        <f t="shared" si="7"/>
        <v>1.6885245901639345</v>
      </c>
      <c r="O25" s="56">
        <f t="shared" si="8"/>
        <v>87.990088797814209</v>
      </c>
    </row>
    <row r="26" spans="1:15" ht="14.1" customHeight="1" x14ac:dyDescent="0.2">
      <c r="A26" s="11"/>
      <c r="B26" s="11"/>
      <c r="C26" s="11">
        <v>12</v>
      </c>
      <c r="D26" s="59">
        <f t="shared" si="9"/>
        <v>20454.739999999998</v>
      </c>
      <c r="E26" s="59">
        <f t="shared" si="3"/>
        <v>11582.84</v>
      </c>
      <c r="F26" s="54">
        <f>IF($F$9="A",Data!$N$6,IF($F$9="B",Data!$N$7,IF($F$9="C",Data!$N$8,IF($F$9="D",Data!$N$9,0))))</f>
        <v>618</v>
      </c>
      <c r="G26" s="57">
        <f t="shared" si="4"/>
        <v>32655.579999999998</v>
      </c>
      <c r="H26" s="58">
        <f t="shared" si="0"/>
        <v>1704.5616666666665</v>
      </c>
      <c r="I26" s="58">
        <f t="shared" si="0"/>
        <v>965.23666666666668</v>
      </c>
      <c r="J26" s="58">
        <f t="shared" si="5"/>
        <v>51.5</v>
      </c>
      <c r="K26" s="57">
        <f t="shared" si="6"/>
        <v>2721.2983333333332</v>
      </c>
      <c r="L26" s="55">
        <f t="shared" si="1"/>
        <v>55.887267759562839</v>
      </c>
      <c r="M26" s="55">
        <f t="shared" si="2"/>
        <v>31.647103825136611</v>
      </c>
      <c r="N26" s="55">
        <f t="shared" si="7"/>
        <v>1.6885245901639345</v>
      </c>
      <c r="O26" s="56">
        <f t="shared" si="8"/>
        <v>89.222896174863379</v>
      </c>
    </row>
    <row r="27" spans="1:15" ht="14.1" customHeight="1" x14ac:dyDescent="0.2">
      <c r="A27" s="11"/>
      <c r="B27" s="11"/>
      <c r="C27" s="11">
        <v>13</v>
      </c>
      <c r="D27" s="59">
        <f t="shared" si="9"/>
        <v>20905.947500000002</v>
      </c>
      <c r="E27" s="59">
        <f t="shared" si="3"/>
        <v>11582.84</v>
      </c>
      <c r="F27" s="54">
        <f>IF($F$9="A",Data!$N$6,IF($F$9="B",Data!$N$7,IF($F$9="C",Data!$N$8,IF($F$9="D",Data!$N$9,0))))</f>
        <v>618</v>
      </c>
      <c r="G27" s="57">
        <f t="shared" si="4"/>
        <v>33106.787500000006</v>
      </c>
      <c r="H27" s="58">
        <f t="shared" si="0"/>
        <v>1742.1622916666668</v>
      </c>
      <c r="I27" s="58">
        <f t="shared" si="0"/>
        <v>965.23666666666668</v>
      </c>
      <c r="J27" s="58">
        <f t="shared" si="5"/>
        <v>51.5</v>
      </c>
      <c r="K27" s="57">
        <f t="shared" si="6"/>
        <v>2758.8989583333332</v>
      </c>
      <c r="L27" s="55">
        <f t="shared" si="1"/>
        <v>57.12007513661203</v>
      </c>
      <c r="M27" s="55">
        <f t="shared" si="2"/>
        <v>31.647103825136611</v>
      </c>
      <c r="N27" s="55">
        <f t="shared" si="7"/>
        <v>1.6885245901639345</v>
      </c>
      <c r="O27" s="56">
        <f t="shared" si="8"/>
        <v>90.455703551912578</v>
      </c>
    </row>
    <row r="28" spans="1:15" ht="14.1" customHeight="1" x14ac:dyDescent="0.2">
      <c r="A28" s="11"/>
      <c r="B28" s="11"/>
      <c r="C28" s="11">
        <v>14</v>
      </c>
      <c r="D28" s="59">
        <f t="shared" si="9"/>
        <v>21357.154999999999</v>
      </c>
      <c r="E28" s="59">
        <f t="shared" si="3"/>
        <v>11582.84</v>
      </c>
      <c r="F28" s="54">
        <f>IF($F$9="A",Data!$N$6,IF($F$9="B",Data!$N$7,IF($F$9="C",Data!$N$8,IF($F$9="D",Data!$N$9,0))))</f>
        <v>618</v>
      </c>
      <c r="G28" s="57">
        <f t="shared" si="4"/>
        <v>33557.994999999995</v>
      </c>
      <c r="H28" s="58">
        <f t="shared" si="0"/>
        <v>1779.7629166666666</v>
      </c>
      <c r="I28" s="58">
        <f t="shared" si="0"/>
        <v>965.23666666666668</v>
      </c>
      <c r="J28" s="58">
        <f t="shared" si="5"/>
        <v>51.5</v>
      </c>
      <c r="K28" s="57">
        <f t="shared" si="6"/>
        <v>2796.4995833333332</v>
      </c>
      <c r="L28" s="55">
        <f t="shared" si="1"/>
        <v>58.3528825136612</v>
      </c>
      <c r="M28" s="55">
        <f t="shared" si="2"/>
        <v>31.647103825136611</v>
      </c>
      <c r="N28" s="55">
        <f t="shared" si="7"/>
        <v>1.6885245901639345</v>
      </c>
      <c r="O28" s="56">
        <f t="shared" si="8"/>
        <v>91.688510928961747</v>
      </c>
    </row>
    <row r="29" spans="1:15" ht="14.1" customHeight="1" x14ac:dyDescent="0.2">
      <c r="A29" s="11"/>
      <c r="B29" s="11"/>
      <c r="C29" s="11">
        <v>15</v>
      </c>
      <c r="D29" s="59">
        <f t="shared" si="9"/>
        <v>21808.362499999999</v>
      </c>
      <c r="E29" s="59">
        <f t="shared" si="3"/>
        <v>11582.84</v>
      </c>
      <c r="F29" s="54">
        <f>IF($F$9="A",Data!$N$6,IF($F$9="B",Data!$N$7,IF($F$9="C",Data!$N$8,IF($F$9="D",Data!$N$9,0))))</f>
        <v>618</v>
      </c>
      <c r="G29" s="57">
        <f t="shared" si="4"/>
        <v>34009.202499999999</v>
      </c>
      <c r="H29" s="58">
        <f t="shared" si="0"/>
        <v>1817.3635416666666</v>
      </c>
      <c r="I29" s="58">
        <f t="shared" si="0"/>
        <v>965.23666666666668</v>
      </c>
      <c r="J29" s="58">
        <f t="shared" si="5"/>
        <v>51.5</v>
      </c>
      <c r="K29" s="57">
        <f t="shared" si="6"/>
        <v>2834.1002083333333</v>
      </c>
      <c r="L29" s="55">
        <f t="shared" si="1"/>
        <v>59.585689890710384</v>
      </c>
      <c r="M29" s="55">
        <f t="shared" si="2"/>
        <v>31.647103825136611</v>
      </c>
      <c r="N29" s="55">
        <f t="shared" si="7"/>
        <v>1.6885245901639345</v>
      </c>
      <c r="O29" s="56">
        <f t="shared" si="8"/>
        <v>92.921318306010932</v>
      </c>
    </row>
    <row r="30" spans="1:15" ht="14.1" customHeight="1" x14ac:dyDescent="0.2">
      <c r="A30" s="11"/>
      <c r="B30" s="11"/>
      <c r="C30" s="11">
        <v>16</v>
      </c>
      <c r="D30" s="59">
        <f t="shared" si="9"/>
        <v>22259.57</v>
      </c>
      <c r="E30" s="59">
        <f t="shared" si="3"/>
        <v>11582.84</v>
      </c>
      <c r="F30" s="54">
        <f>IF($F$9="A",Data!$N$6,IF($F$9="B",Data!$N$7,IF($F$9="C",Data!$N$8,IF($F$9="D",Data!$N$9,0))))</f>
        <v>618</v>
      </c>
      <c r="G30" s="57">
        <f t="shared" si="4"/>
        <v>34460.410000000003</v>
      </c>
      <c r="H30" s="58">
        <f t="shared" si="0"/>
        <v>1854.9641666666666</v>
      </c>
      <c r="I30" s="58">
        <f t="shared" si="0"/>
        <v>965.23666666666668</v>
      </c>
      <c r="J30" s="58">
        <f t="shared" si="5"/>
        <v>51.5</v>
      </c>
      <c r="K30" s="57">
        <f t="shared" si="6"/>
        <v>2871.7008333333333</v>
      </c>
      <c r="L30" s="55">
        <f t="shared" si="1"/>
        <v>60.818497267759561</v>
      </c>
      <c r="M30" s="55">
        <f t="shared" si="2"/>
        <v>31.647103825136611</v>
      </c>
      <c r="N30" s="55">
        <f t="shared" si="7"/>
        <v>1.6885245901639345</v>
      </c>
      <c r="O30" s="56">
        <f t="shared" si="8"/>
        <v>94.154125683060116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22710.7775</v>
      </c>
      <c r="E31" s="59">
        <f t="shared" si="3"/>
        <v>11582.84</v>
      </c>
      <c r="F31" s="54">
        <f>IF($F$9="A",Data!$N$6,IF($F$9="B",Data!$N$7,IF($F$9="C",Data!$N$8,IF($F$9="D",Data!$N$9,0))))</f>
        <v>618</v>
      </c>
      <c r="G31" s="57">
        <f t="shared" si="4"/>
        <v>34911.6175</v>
      </c>
      <c r="H31" s="58">
        <f t="shared" si="0"/>
        <v>1892.5647916666667</v>
      </c>
      <c r="I31" s="58">
        <f t="shared" si="0"/>
        <v>965.23666666666668</v>
      </c>
      <c r="J31" s="58">
        <f t="shared" si="5"/>
        <v>51.5</v>
      </c>
      <c r="K31" s="57">
        <f t="shared" si="6"/>
        <v>2909.3014583333334</v>
      </c>
      <c r="L31" s="55">
        <f t="shared" si="1"/>
        <v>62.051304644808745</v>
      </c>
      <c r="M31" s="55">
        <f t="shared" si="2"/>
        <v>31.647103825136611</v>
      </c>
      <c r="N31" s="55">
        <f t="shared" si="7"/>
        <v>1.6885245901639345</v>
      </c>
      <c r="O31" s="56">
        <f t="shared" si="8"/>
        <v>95.386933060109286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23161.985000000001</v>
      </c>
      <c r="E32" s="59">
        <f t="shared" si="3"/>
        <v>11582.84</v>
      </c>
      <c r="F32" s="54">
        <f>IF($F$9="A",Data!$N$6,IF($F$9="B",Data!$N$7,IF($F$9="C",Data!$N$8,IF($F$9="D",Data!$N$9,0))))</f>
        <v>618</v>
      </c>
      <c r="G32" s="57">
        <f t="shared" si="4"/>
        <v>35362.824999999997</v>
      </c>
      <c r="H32" s="58">
        <f t="shared" si="0"/>
        <v>1930.1654166666667</v>
      </c>
      <c r="I32" s="58">
        <f t="shared" si="0"/>
        <v>965.23666666666668</v>
      </c>
      <c r="J32" s="58">
        <f t="shared" si="5"/>
        <v>51.5</v>
      </c>
      <c r="K32" s="57">
        <f t="shared" si="6"/>
        <v>2946.9020833333334</v>
      </c>
      <c r="L32" s="55">
        <f t="shared" si="1"/>
        <v>63.284112021857922</v>
      </c>
      <c r="M32" s="55">
        <f t="shared" si="2"/>
        <v>31.647103825136611</v>
      </c>
      <c r="N32" s="55">
        <f t="shared" si="7"/>
        <v>1.6885245901639345</v>
      </c>
      <c r="O32" s="56">
        <f t="shared" si="8"/>
        <v>96.61974043715847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23613.192499999997</v>
      </c>
      <c r="E33" s="59">
        <f t="shared" si="3"/>
        <v>11582.84</v>
      </c>
      <c r="F33" s="54">
        <f>IF($F$9="A",Data!$N$6,IF($F$9="B",Data!$N$7,IF($F$9="C",Data!$N$8,IF($F$9="D",Data!$N$9,0))))</f>
        <v>618</v>
      </c>
      <c r="G33" s="57">
        <f t="shared" si="4"/>
        <v>35814.032500000001</v>
      </c>
      <c r="H33" s="58">
        <f t="shared" si="0"/>
        <v>1967.7660416666665</v>
      </c>
      <c r="I33" s="58">
        <f t="shared" si="0"/>
        <v>965.23666666666668</v>
      </c>
      <c r="J33" s="58">
        <f t="shared" si="5"/>
        <v>51.5</v>
      </c>
      <c r="K33" s="57">
        <f t="shared" si="6"/>
        <v>2984.5027083333334</v>
      </c>
      <c r="L33" s="55">
        <f t="shared" si="1"/>
        <v>64.516919398907092</v>
      </c>
      <c r="M33" s="55">
        <f t="shared" si="2"/>
        <v>31.647103825136611</v>
      </c>
      <c r="N33" s="55">
        <f t="shared" si="7"/>
        <v>1.6885245901639345</v>
      </c>
      <c r="O33" s="56">
        <f t="shared" si="8"/>
        <v>97.852547814207639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24064.400000000001</v>
      </c>
      <c r="E34" s="59">
        <f t="shared" si="3"/>
        <v>11582.84</v>
      </c>
      <c r="F34" s="54">
        <f>IF($F$9="A",Data!$N$6,IF($F$9="B",Data!$N$7,IF($F$9="C",Data!$N$8,IF($F$9="D",Data!$N$9,0))))</f>
        <v>618</v>
      </c>
      <c r="G34" s="57">
        <f t="shared" si="4"/>
        <v>36265.240000000005</v>
      </c>
      <c r="H34" s="58">
        <f t="shared" si="0"/>
        <v>2005.3666666666668</v>
      </c>
      <c r="I34" s="58">
        <f t="shared" si="0"/>
        <v>965.23666666666668</v>
      </c>
      <c r="J34" s="58">
        <f t="shared" si="5"/>
        <v>51.5</v>
      </c>
      <c r="K34" s="57">
        <f t="shared" si="6"/>
        <v>3022.1033333333335</v>
      </c>
      <c r="L34" s="55">
        <f t="shared" si="1"/>
        <v>65.74972677595629</v>
      </c>
      <c r="M34" s="55">
        <f t="shared" si="2"/>
        <v>31.647103825136611</v>
      </c>
      <c r="N34" s="55">
        <f t="shared" si="7"/>
        <v>1.6885245901639345</v>
      </c>
      <c r="O34" s="56">
        <f t="shared" si="8"/>
        <v>99.085355191256838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24515.607499999998</v>
      </c>
      <c r="E35" s="59">
        <f t="shared" si="3"/>
        <v>11582.84</v>
      </c>
      <c r="F35" s="54">
        <f>IF($F$9="A",Data!$N$6,IF($F$9="B",Data!$N$7,IF($F$9="C",Data!$N$8,IF($F$9="D",Data!$N$9,0))))</f>
        <v>618</v>
      </c>
      <c r="G35" s="57">
        <f t="shared" si="4"/>
        <v>36716.447499999995</v>
      </c>
      <c r="H35" s="58">
        <f t="shared" si="0"/>
        <v>2042.9672916666666</v>
      </c>
      <c r="I35" s="58">
        <f t="shared" si="0"/>
        <v>965.23666666666668</v>
      </c>
      <c r="J35" s="58">
        <f t="shared" si="5"/>
        <v>51.5</v>
      </c>
      <c r="K35" s="57">
        <f t="shared" si="6"/>
        <v>3059.7039583333335</v>
      </c>
      <c r="L35" s="55">
        <f t="shared" si="1"/>
        <v>66.98253415300546</v>
      </c>
      <c r="M35" s="55">
        <f t="shared" si="2"/>
        <v>31.647103825136611</v>
      </c>
      <c r="N35" s="55">
        <f t="shared" si="7"/>
        <v>1.6885245901639345</v>
      </c>
      <c r="O35" s="56">
        <f t="shared" si="8"/>
        <v>100.31816256830601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24966.814999999999</v>
      </c>
      <c r="E36" s="59">
        <f t="shared" si="3"/>
        <v>11582.84</v>
      </c>
      <c r="F36" s="54">
        <f>IF($F$9="A",Data!$N$6,IF($F$9="B",Data!$N$7,IF($F$9="C",Data!$N$8,IF($F$9="D",Data!$N$9,0))))</f>
        <v>618</v>
      </c>
      <c r="G36" s="57">
        <f t="shared" si="4"/>
        <v>37167.654999999999</v>
      </c>
      <c r="H36" s="58">
        <f t="shared" si="0"/>
        <v>2080.5679166666664</v>
      </c>
      <c r="I36" s="58">
        <f t="shared" si="0"/>
        <v>965.23666666666668</v>
      </c>
      <c r="J36" s="58">
        <f t="shared" si="5"/>
        <v>51.5</v>
      </c>
      <c r="K36" s="57">
        <f t="shared" si="6"/>
        <v>3097.3045833333331</v>
      </c>
      <c r="L36" s="55">
        <f t="shared" si="1"/>
        <v>68.215341530054644</v>
      </c>
      <c r="M36" s="55">
        <f t="shared" si="2"/>
        <v>31.647103825136611</v>
      </c>
      <c r="N36" s="55">
        <f t="shared" si="7"/>
        <v>1.6885245901639345</v>
      </c>
      <c r="O36" s="56">
        <f>SUM(L36:N36)</f>
        <v>101.55096994535519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25418.022499999999</v>
      </c>
      <c r="E37" s="59">
        <f t="shared" si="3"/>
        <v>11582.84</v>
      </c>
      <c r="F37" s="54">
        <f>IF($F$9="A",Data!$N$6,IF($F$9="B",Data!$N$7,IF($F$9="C",Data!$N$8,IF($F$9="D",Data!$N$9,0))))</f>
        <v>618</v>
      </c>
      <c r="G37" s="57">
        <f t="shared" si="4"/>
        <v>37618.862500000003</v>
      </c>
      <c r="H37" s="58">
        <f t="shared" si="0"/>
        <v>2118.1685416666664</v>
      </c>
      <c r="I37" s="58">
        <f t="shared" si="0"/>
        <v>965.23666666666668</v>
      </c>
      <c r="J37" s="58">
        <f t="shared" si="5"/>
        <v>51.5</v>
      </c>
      <c r="K37" s="57">
        <f t="shared" si="6"/>
        <v>3134.9052083333331</v>
      </c>
      <c r="L37" s="55">
        <f t="shared" si="1"/>
        <v>69.448148907103828</v>
      </c>
      <c r="M37" s="55">
        <f t="shared" si="2"/>
        <v>31.647103825136611</v>
      </c>
      <c r="N37" s="55">
        <f t="shared" si="7"/>
        <v>1.6885245901639345</v>
      </c>
      <c r="O37" s="56">
        <f t="shared" si="8"/>
        <v>102.78377732240438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25869.23</v>
      </c>
      <c r="E38" s="59">
        <f t="shared" si="3"/>
        <v>11582.84</v>
      </c>
      <c r="F38" s="54">
        <f>IF($F$9="A",Data!$N$6,IF($F$9="B",Data!$N$7,IF($F$9="C",Data!$N$8,IF($F$9="D",Data!$N$9,0))))</f>
        <v>618</v>
      </c>
      <c r="G38" s="57">
        <f t="shared" si="4"/>
        <v>38070.07</v>
      </c>
      <c r="H38" s="58">
        <f t="shared" si="0"/>
        <v>2155.7691666666665</v>
      </c>
      <c r="I38" s="58">
        <f t="shared" si="0"/>
        <v>965.23666666666668</v>
      </c>
      <c r="J38" s="58">
        <f t="shared" si="5"/>
        <v>51.5</v>
      </c>
      <c r="K38" s="57">
        <f t="shared" si="6"/>
        <v>3172.5058333333332</v>
      </c>
      <c r="L38" s="55">
        <f t="shared" si="1"/>
        <v>70.680956284152998</v>
      </c>
      <c r="M38" s="55">
        <f t="shared" si="2"/>
        <v>31.647103825136611</v>
      </c>
      <c r="N38" s="55">
        <f t="shared" si="7"/>
        <v>1.6885245901639345</v>
      </c>
      <c r="O38" s="56">
        <f t="shared" si="8"/>
        <v>104.01658469945355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26320.4375</v>
      </c>
      <c r="E39" s="59">
        <f t="shared" si="3"/>
        <v>11582.84</v>
      </c>
      <c r="F39" s="54">
        <f>IF($F$9="A",Data!$N$6,IF($F$9="B",Data!$N$7,IF($F$9="C",Data!$N$8,IF($F$9="D",Data!$N$9,0))))</f>
        <v>618</v>
      </c>
      <c r="G39" s="57">
        <f t="shared" si="4"/>
        <v>38521.277499999997</v>
      </c>
      <c r="H39" s="58">
        <f t="shared" si="0"/>
        <v>2193.3697916666665</v>
      </c>
      <c r="I39" s="58">
        <f t="shared" si="0"/>
        <v>965.23666666666668</v>
      </c>
      <c r="J39" s="58">
        <f t="shared" si="5"/>
        <v>51.5</v>
      </c>
      <c r="K39" s="57">
        <f t="shared" si="6"/>
        <v>3210.1064583333332</v>
      </c>
      <c r="L39" s="55">
        <f t="shared" si="1"/>
        <v>71.913763661202182</v>
      </c>
      <c r="M39" s="55">
        <f t="shared" si="2"/>
        <v>31.647103825136611</v>
      </c>
      <c r="N39" s="55">
        <f t="shared" si="7"/>
        <v>1.6885245901639345</v>
      </c>
      <c r="O39" s="56">
        <f t="shared" si="8"/>
        <v>105.24939207650273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26771.645</v>
      </c>
      <c r="E40" s="59">
        <f t="shared" si="3"/>
        <v>11582.84</v>
      </c>
      <c r="F40" s="54">
        <f>IF($F$9="A",Data!$N$6,IF($F$9="B",Data!$N$7,IF($F$9="C",Data!$N$8,IF($F$9="D",Data!$N$9,0))))</f>
        <v>618</v>
      </c>
      <c r="G40" s="57">
        <f t="shared" si="4"/>
        <v>38972.485000000001</v>
      </c>
      <c r="H40" s="58">
        <f t="shared" si="0"/>
        <v>2230.9704166666666</v>
      </c>
      <c r="I40" s="58">
        <f t="shared" si="0"/>
        <v>965.23666666666668</v>
      </c>
      <c r="J40" s="58">
        <f t="shared" si="5"/>
        <v>51.5</v>
      </c>
      <c r="K40" s="57">
        <f t="shared" si="6"/>
        <v>3247.7070833333332</v>
      </c>
      <c r="L40" s="55">
        <f t="shared" si="1"/>
        <v>73.146571038251366</v>
      </c>
      <c r="M40" s="55">
        <f t="shared" si="2"/>
        <v>31.647103825136611</v>
      </c>
      <c r="N40" s="55">
        <f t="shared" si="7"/>
        <v>1.6885245901639345</v>
      </c>
      <c r="O40" s="56">
        <f t="shared" si="8"/>
        <v>106.48219945355191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27222.852500000001</v>
      </c>
      <c r="E41" s="59">
        <f t="shared" si="3"/>
        <v>11582.84</v>
      </c>
      <c r="F41" s="54">
        <f>IF($F$9="A",Data!$N$6,IF($F$9="B",Data!$N$7,IF($F$9="C",Data!$N$8,IF($F$9="D",Data!$N$9,0))))</f>
        <v>618</v>
      </c>
      <c r="G41" s="57">
        <f t="shared" si="4"/>
        <v>39423.692500000005</v>
      </c>
      <c r="H41" s="58">
        <f t="shared" si="0"/>
        <v>2268.5710416666666</v>
      </c>
      <c r="I41" s="58">
        <f t="shared" si="0"/>
        <v>965.23666666666668</v>
      </c>
      <c r="J41" s="58">
        <f t="shared" si="5"/>
        <v>51.5</v>
      </c>
      <c r="K41" s="57">
        <f t="shared" si="6"/>
        <v>3285.3077083333333</v>
      </c>
      <c r="L41" s="55">
        <f t="shared" si="1"/>
        <v>74.37937841530055</v>
      </c>
      <c r="M41" s="55">
        <f t="shared" si="2"/>
        <v>31.647103825136611</v>
      </c>
      <c r="N41" s="55">
        <f t="shared" si="7"/>
        <v>1.6885245901639345</v>
      </c>
      <c r="O41" s="56">
        <f t="shared" si="8"/>
        <v>107.7150068306011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27674.059999999998</v>
      </c>
      <c r="E42" s="59">
        <f t="shared" si="3"/>
        <v>11582.84</v>
      </c>
      <c r="F42" s="54">
        <f>IF($F$9="A",Data!$N$6,IF($F$9="B",Data!$N$7,IF($F$9="C",Data!$N$8,IF($F$9="D",Data!$N$9,0))))</f>
        <v>618</v>
      </c>
      <c r="G42" s="57">
        <f t="shared" si="4"/>
        <v>39874.899999999994</v>
      </c>
      <c r="H42" s="58">
        <f t="shared" si="0"/>
        <v>2306.1716666666666</v>
      </c>
      <c r="I42" s="58">
        <f t="shared" si="0"/>
        <v>965.23666666666668</v>
      </c>
      <c r="J42" s="58">
        <f t="shared" si="5"/>
        <v>51.5</v>
      </c>
      <c r="K42" s="57">
        <f t="shared" si="6"/>
        <v>3322.9083333333333</v>
      </c>
      <c r="L42" s="55">
        <f t="shared" si="1"/>
        <v>75.61218579234972</v>
      </c>
      <c r="M42" s="55">
        <f t="shared" si="2"/>
        <v>31.647103825136611</v>
      </c>
      <c r="N42" s="55">
        <f t="shared" si="7"/>
        <v>1.6885245901639345</v>
      </c>
      <c r="O42" s="56">
        <f t="shared" si="8"/>
        <v>108.94781420765027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28125.267500000002</v>
      </c>
      <c r="E43" s="59">
        <f t="shared" si="3"/>
        <v>11582.84</v>
      </c>
      <c r="F43" s="54">
        <f>IF($F$9="A",Data!$N$6,IF($F$9="B",Data!$N$7,IF($F$9="C",Data!$N$8,IF($F$9="D",Data!$N$9,0))))</f>
        <v>618</v>
      </c>
      <c r="G43" s="57">
        <f t="shared" si="4"/>
        <v>40326.107499999998</v>
      </c>
      <c r="H43" s="58">
        <f t="shared" si="0"/>
        <v>2343.7722916666667</v>
      </c>
      <c r="I43" s="58">
        <f t="shared" si="0"/>
        <v>965.23666666666668</v>
      </c>
      <c r="J43" s="58">
        <f t="shared" si="5"/>
        <v>51.5</v>
      </c>
      <c r="K43" s="57">
        <f t="shared" si="6"/>
        <v>3360.5089583333333</v>
      </c>
      <c r="L43" s="55">
        <f t="shared" si="1"/>
        <v>76.844993169398919</v>
      </c>
      <c r="M43" s="55">
        <f t="shared" si="2"/>
        <v>31.647103825136611</v>
      </c>
      <c r="N43" s="55">
        <f t="shared" si="7"/>
        <v>1.6885245901639345</v>
      </c>
      <c r="O43" s="56">
        <f t="shared" si="8"/>
        <v>110.18062158469947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28576.474999999999</v>
      </c>
      <c r="E44" s="59">
        <f t="shared" si="3"/>
        <v>11582.84</v>
      </c>
      <c r="F44" s="54">
        <f>IF($F$9="A",Data!$N$6,IF($F$9="B",Data!$N$7,IF($F$9="C",Data!$N$8,IF($F$9="D",Data!$N$9,0))))</f>
        <v>618</v>
      </c>
      <c r="G44" s="57">
        <f t="shared" si="4"/>
        <v>40777.315000000002</v>
      </c>
      <c r="H44" s="58">
        <f t="shared" si="0"/>
        <v>2381.3729166666667</v>
      </c>
      <c r="I44" s="58">
        <f t="shared" si="0"/>
        <v>965.23666666666668</v>
      </c>
      <c r="J44" s="58">
        <f t="shared" si="5"/>
        <v>51.5</v>
      </c>
      <c r="K44" s="57">
        <f t="shared" si="6"/>
        <v>3398.1095833333334</v>
      </c>
      <c r="L44" s="55">
        <f t="shared" si="1"/>
        <v>78.077800546448088</v>
      </c>
      <c r="M44" s="55">
        <f t="shared" si="2"/>
        <v>31.647103825136611</v>
      </c>
      <c r="N44" s="55">
        <f t="shared" si="7"/>
        <v>1.6885245901639345</v>
      </c>
      <c r="O44" s="56">
        <f t="shared" si="8"/>
        <v>111.41342896174864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29027.682499999999</v>
      </c>
      <c r="E45" s="59">
        <f t="shared" si="3"/>
        <v>11582.84</v>
      </c>
      <c r="F45" s="54">
        <f>IF($F$9="A",Data!$N$6,IF($F$9="B",Data!$N$7,IF($F$9="C",Data!$N$8,IF($F$9="D",Data!$N$9,0))))</f>
        <v>618</v>
      </c>
      <c r="G45" s="57">
        <f t="shared" si="4"/>
        <v>41228.522499999999</v>
      </c>
      <c r="H45" s="58">
        <f t="shared" si="0"/>
        <v>2418.9735416666667</v>
      </c>
      <c r="I45" s="58">
        <f t="shared" si="0"/>
        <v>965.23666666666668</v>
      </c>
      <c r="J45" s="58">
        <f t="shared" si="5"/>
        <v>51.5</v>
      </c>
      <c r="K45" s="57">
        <f t="shared" si="6"/>
        <v>3435.7102083333334</v>
      </c>
      <c r="L45" s="55">
        <f t="shared" si="1"/>
        <v>79.310607923497258</v>
      </c>
      <c r="M45" s="55">
        <f t="shared" si="2"/>
        <v>31.647103825136611</v>
      </c>
      <c r="N45" s="55">
        <f t="shared" si="7"/>
        <v>1.6885245901639345</v>
      </c>
      <c r="O45" s="56">
        <f t="shared" si="8"/>
        <v>112.64623633879781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29478.89</v>
      </c>
      <c r="E46" s="59">
        <f t="shared" si="3"/>
        <v>11582.84</v>
      </c>
      <c r="F46" s="54">
        <f>IF($F$9="A",Data!$N$6,IF($F$9="B",Data!$N$7,IF($F$9="C",Data!$N$8,IF($F$9="D",Data!$N$9,0))))</f>
        <v>618</v>
      </c>
      <c r="G46" s="57">
        <f t="shared" si="4"/>
        <v>41679.729999999996</v>
      </c>
      <c r="H46" s="58">
        <f t="shared" si="0"/>
        <v>2456.5741666666668</v>
      </c>
      <c r="I46" s="58">
        <f t="shared" si="0"/>
        <v>965.23666666666668</v>
      </c>
      <c r="J46" s="58">
        <f t="shared" si="5"/>
        <v>51.5</v>
      </c>
      <c r="K46" s="57">
        <f t="shared" si="6"/>
        <v>3473.3108333333334</v>
      </c>
      <c r="L46" s="55">
        <f t="shared" si="1"/>
        <v>80.543415300546442</v>
      </c>
      <c r="M46" s="55">
        <f t="shared" si="2"/>
        <v>31.647103825136611</v>
      </c>
      <c r="N46" s="55">
        <f t="shared" si="7"/>
        <v>1.6885245901639345</v>
      </c>
      <c r="O46" s="56">
        <f t="shared" si="8"/>
        <v>113.87904371584699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29930.0975</v>
      </c>
      <c r="E47" s="59">
        <f t="shared" si="3"/>
        <v>11582.84</v>
      </c>
      <c r="F47" s="54">
        <f>IF($F$9="A",Data!$N$6,IF($F$9="B",Data!$N$7,IF($F$9="C",Data!$N$8,IF($F$9="D",Data!$N$9,0))))</f>
        <v>618</v>
      </c>
      <c r="G47" s="57">
        <f t="shared" si="4"/>
        <v>42130.9375</v>
      </c>
      <c r="H47" s="58">
        <f t="shared" si="0"/>
        <v>2494.1747916666668</v>
      </c>
      <c r="I47" s="58">
        <f t="shared" si="0"/>
        <v>965.23666666666668</v>
      </c>
      <c r="J47" s="58">
        <f t="shared" si="5"/>
        <v>51.5</v>
      </c>
      <c r="K47" s="57">
        <f t="shared" si="6"/>
        <v>3510.9114583333335</v>
      </c>
      <c r="L47" s="55">
        <f t="shared" si="1"/>
        <v>81.776222677595626</v>
      </c>
      <c r="M47" s="55">
        <f t="shared" si="2"/>
        <v>31.647103825136611</v>
      </c>
      <c r="N47" s="55">
        <f t="shared" si="7"/>
        <v>1.6885245901639345</v>
      </c>
      <c r="O47" s="56">
        <f t="shared" si="8"/>
        <v>115.11185109289617</v>
      </c>
    </row>
    <row r="48" spans="1:15" ht="14.1" customHeight="1" x14ac:dyDescent="0.2">
      <c r="A48" s="11"/>
      <c r="B48" s="11"/>
      <c r="C48" s="11">
        <v>34</v>
      </c>
      <c r="D48" s="59">
        <f t="shared" si="9"/>
        <v>30381.305</v>
      </c>
      <c r="E48" s="59">
        <f t="shared" si="3"/>
        <v>11582.84</v>
      </c>
      <c r="F48" s="54">
        <f>IF($F$9="A",Data!$N$6,IF($F$9="B",Data!$N$7,IF($F$9="C",Data!$N$8,IF($F$9="D",Data!$N$9,0))))</f>
        <v>618</v>
      </c>
      <c r="G48" s="57">
        <f t="shared" si="4"/>
        <v>42582.145000000004</v>
      </c>
      <c r="H48" s="58">
        <f t="shared" si="0"/>
        <v>2531.7754166666668</v>
      </c>
      <c r="I48" s="58">
        <f t="shared" si="0"/>
        <v>965.23666666666668</v>
      </c>
      <c r="J48" s="58">
        <f t="shared" si="5"/>
        <v>51.5</v>
      </c>
      <c r="K48" s="57">
        <f t="shared" si="6"/>
        <v>3548.5120833333335</v>
      </c>
      <c r="L48" s="55">
        <f t="shared" si="1"/>
        <v>83.009030054644811</v>
      </c>
      <c r="M48" s="55">
        <f t="shared" si="2"/>
        <v>31.647103825136611</v>
      </c>
      <c r="N48" s="55">
        <f t="shared" si="7"/>
        <v>1.6885245901639345</v>
      </c>
      <c r="O48" s="56">
        <f t="shared" si="8"/>
        <v>116.34465846994536</v>
      </c>
    </row>
    <row r="49" spans="1:15" ht="14.1" customHeight="1" x14ac:dyDescent="0.2">
      <c r="A49" s="11"/>
      <c r="B49" s="11"/>
      <c r="C49" s="11">
        <v>35</v>
      </c>
      <c r="D49" s="59">
        <f t="shared" si="9"/>
        <v>30832.512499999997</v>
      </c>
      <c r="E49" s="59">
        <f t="shared" si="3"/>
        <v>11582.84</v>
      </c>
      <c r="F49" s="54">
        <f>IF($F$9="A",Data!$N$6,IF($F$9="B",Data!$N$7,IF($F$9="C",Data!$N$8,IF($F$9="D",Data!$N$9,0))))</f>
        <v>618</v>
      </c>
      <c r="G49" s="57">
        <f t="shared" si="4"/>
        <v>43033.352499999994</v>
      </c>
      <c r="H49" s="58">
        <f t="shared" si="0"/>
        <v>2569.3760416666664</v>
      </c>
      <c r="I49" s="58">
        <f t="shared" si="0"/>
        <v>965.23666666666668</v>
      </c>
      <c r="J49" s="58">
        <f t="shared" si="5"/>
        <v>51.5</v>
      </c>
      <c r="K49" s="57">
        <f t="shared" si="6"/>
        <v>3586.1127083333331</v>
      </c>
      <c r="L49" s="55">
        <f t="shared" si="1"/>
        <v>84.24183743169398</v>
      </c>
      <c r="M49" s="55">
        <f t="shared" si="2"/>
        <v>31.647103825136611</v>
      </c>
      <c r="N49" s="55">
        <f t="shared" si="7"/>
        <v>1.6885245901639345</v>
      </c>
      <c r="O49" s="56">
        <f t="shared" si="8"/>
        <v>117.57746584699453</v>
      </c>
    </row>
    <row r="50" spans="1:15" ht="14.1" customHeight="1" x14ac:dyDescent="0.2">
      <c r="A50" s="11"/>
      <c r="B50" s="11"/>
      <c r="C50" s="11">
        <v>36</v>
      </c>
      <c r="D50" s="59">
        <f t="shared" si="9"/>
        <v>31283.72</v>
      </c>
      <c r="E50" s="59">
        <f t="shared" si="3"/>
        <v>11582.84</v>
      </c>
      <c r="F50" s="54">
        <f>IF($F$9="A",Data!$N$6,IF($F$9="B",Data!$N$7,IF($F$9="C",Data!$N$8,IF($F$9="D",Data!$N$9,0))))</f>
        <v>618</v>
      </c>
      <c r="G50" s="57">
        <f t="shared" si="4"/>
        <v>43484.56</v>
      </c>
      <c r="H50" s="58">
        <f t="shared" si="0"/>
        <v>2606.9766666666669</v>
      </c>
      <c r="I50" s="58">
        <f t="shared" si="0"/>
        <v>965.23666666666668</v>
      </c>
      <c r="J50" s="58">
        <f t="shared" si="5"/>
        <v>51.5</v>
      </c>
      <c r="K50" s="57">
        <f t="shared" si="6"/>
        <v>3623.7133333333336</v>
      </c>
      <c r="L50" s="55">
        <f t="shared" si="1"/>
        <v>85.474644808743179</v>
      </c>
      <c r="M50" s="55">
        <f t="shared" si="2"/>
        <v>31.647103825136611</v>
      </c>
      <c r="N50" s="55">
        <f t="shared" si="7"/>
        <v>1.6885245901639345</v>
      </c>
      <c r="O50" s="56">
        <f t="shared" si="8"/>
        <v>118.81027322404373</v>
      </c>
    </row>
    <row r="51" spans="1:15" ht="14.1" customHeight="1" x14ac:dyDescent="0.2">
      <c r="A51" s="11"/>
      <c r="B51" s="11"/>
      <c r="C51" s="11">
        <v>37</v>
      </c>
      <c r="D51" s="59">
        <f t="shared" si="9"/>
        <v>31734.927499999998</v>
      </c>
      <c r="E51" s="59">
        <f t="shared" si="3"/>
        <v>11582.84</v>
      </c>
      <c r="F51" s="54">
        <f>IF($F$9="A",Data!$N$6,IF($F$9="B",Data!$N$7,IF($F$9="C",Data!$N$8,IF($F$9="D",Data!$N$9,0))))</f>
        <v>618</v>
      </c>
      <c r="G51" s="57">
        <f t="shared" si="4"/>
        <v>43935.767500000002</v>
      </c>
      <c r="H51" s="58">
        <f t="shared" si="0"/>
        <v>2644.5772916666665</v>
      </c>
      <c r="I51" s="58">
        <f t="shared" si="0"/>
        <v>965.23666666666668</v>
      </c>
      <c r="J51" s="58">
        <f t="shared" si="5"/>
        <v>51.5</v>
      </c>
      <c r="K51" s="57">
        <f t="shared" si="6"/>
        <v>3661.3139583333332</v>
      </c>
      <c r="L51" s="55">
        <f t="shared" si="1"/>
        <v>86.707452185792349</v>
      </c>
      <c r="M51" s="55">
        <f t="shared" si="2"/>
        <v>31.647103825136611</v>
      </c>
      <c r="N51" s="55">
        <f t="shared" si="7"/>
        <v>1.6885245901639345</v>
      </c>
      <c r="O51" s="56">
        <f t="shared" si="8"/>
        <v>120.0430806010929</v>
      </c>
    </row>
    <row r="52" spans="1:15" ht="14.1" customHeight="1" x14ac:dyDescent="0.2">
      <c r="A52" s="11"/>
      <c r="B52" s="11"/>
      <c r="C52" s="11">
        <v>38</v>
      </c>
      <c r="D52" s="59">
        <f t="shared" si="9"/>
        <v>32186.134999999998</v>
      </c>
      <c r="E52" s="59">
        <f t="shared" si="3"/>
        <v>11582.84</v>
      </c>
      <c r="F52" s="54">
        <f>IF($F$9="A",Data!$N$6,IF($F$9="B",Data!$N$7,IF($F$9="C",Data!$N$8,IF($F$9="D",Data!$N$9,0))))</f>
        <v>618</v>
      </c>
      <c r="G52" s="57">
        <f t="shared" si="4"/>
        <v>44386.974999999999</v>
      </c>
      <c r="H52" s="58">
        <f t="shared" si="0"/>
        <v>2682.1779166666665</v>
      </c>
      <c r="I52" s="58">
        <f t="shared" si="0"/>
        <v>965.23666666666668</v>
      </c>
      <c r="J52" s="58">
        <f t="shared" si="5"/>
        <v>51.5</v>
      </c>
      <c r="K52" s="57">
        <f t="shared" si="6"/>
        <v>3698.9145833333332</v>
      </c>
      <c r="L52" s="55">
        <f t="shared" si="1"/>
        <v>87.940259562841533</v>
      </c>
      <c r="M52" s="55">
        <f t="shared" si="2"/>
        <v>31.647103825136611</v>
      </c>
      <c r="N52" s="55">
        <f t="shared" si="7"/>
        <v>1.6885245901639345</v>
      </c>
      <c r="O52" s="56">
        <f t="shared" si="8"/>
        <v>121.27588797814208</v>
      </c>
    </row>
    <row r="53" spans="1:15" ht="14.1" customHeight="1" x14ac:dyDescent="0.2">
      <c r="A53" s="11"/>
      <c r="B53" s="11"/>
      <c r="C53" s="11">
        <v>39</v>
      </c>
      <c r="D53" s="59">
        <f t="shared" si="9"/>
        <v>32637.342499999999</v>
      </c>
      <c r="E53" s="59">
        <f t="shared" si="3"/>
        <v>11582.84</v>
      </c>
      <c r="F53" s="54">
        <f>IF($F$9="A",Data!$N$6,IF($F$9="B",Data!$N$7,IF($F$9="C",Data!$N$8,IF($F$9="D",Data!$N$9,0))))</f>
        <v>618</v>
      </c>
      <c r="G53" s="57">
        <f t="shared" si="4"/>
        <v>44838.182499999995</v>
      </c>
      <c r="H53" s="58">
        <f t="shared" si="0"/>
        <v>2719.7785416666666</v>
      </c>
      <c r="I53" s="58">
        <f t="shared" si="0"/>
        <v>965.23666666666668</v>
      </c>
      <c r="J53" s="58">
        <f t="shared" si="5"/>
        <v>51.5</v>
      </c>
      <c r="K53" s="57">
        <f t="shared" si="6"/>
        <v>3736.5152083333332</v>
      </c>
      <c r="L53" s="55">
        <f t="shared" si="1"/>
        <v>89.173066939890703</v>
      </c>
      <c r="M53" s="55">
        <f t="shared" si="2"/>
        <v>31.647103825136611</v>
      </c>
      <c r="N53" s="55">
        <f t="shared" si="7"/>
        <v>1.6885245901639345</v>
      </c>
      <c r="O53" s="56">
        <f t="shared" si="8"/>
        <v>122.50869535519125</v>
      </c>
    </row>
    <row r="54" spans="1:15" ht="14.1" customHeight="1" x14ac:dyDescent="0.2">
      <c r="A54" s="11"/>
      <c r="B54" s="11"/>
      <c r="C54" s="11">
        <v>40</v>
      </c>
      <c r="D54" s="59">
        <f t="shared" si="9"/>
        <v>33088.550000000003</v>
      </c>
      <c r="E54" s="59">
        <f t="shared" si="3"/>
        <v>11582.84</v>
      </c>
      <c r="F54" s="54">
        <f>IF($F$9="A",Data!$N$6,IF($F$9="B",Data!$N$7,IF($F$9="C",Data!$N$8,IF($F$9="D",Data!$N$9,0))))</f>
        <v>618</v>
      </c>
      <c r="G54" s="57">
        <f t="shared" si="4"/>
        <v>45289.39</v>
      </c>
      <c r="H54" s="58">
        <f t="shared" si="0"/>
        <v>2757.3791666666671</v>
      </c>
      <c r="I54" s="58">
        <f t="shared" si="0"/>
        <v>965.23666666666668</v>
      </c>
      <c r="J54" s="58">
        <f t="shared" si="5"/>
        <v>51.5</v>
      </c>
      <c r="K54" s="57">
        <f t="shared" si="6"/>
        <v>3774.1158333333337</v>
      </c>
      <c r="L54" s="55">
        <f t="shared" si="1"/>
        <v>90.405874316939901</v>
      </c>
      <c r="M54" s="55">
        <f t="shared" si="2"/>
        <v>31.647103825136611</v>
      </c>
      <c r="N54" s="55">
        <f t="shared" si="7"/>
        <v>1.6885245901639345</v>
      </c>
      <c r="O54" s="56">
        <f t="shared" si="8"/>
        <v>123.74150273224045</v>
      </c>
    </row>
    <row r="55" spans="1:15" ht="10.5" customHeight="1" x14ac:dyDescent="0.2"/>
  </sheetData>
  <sheetProtection algorithmName="SHA-512" hashValue="54SGgHhlrpyWk1oJfjJ/8ZAF7URilqcHOJ9N/mshCznm/eJ0GF7YY1+vCWDdRjUKsjQwhz34UU8uCSZ6jS/KgQ==" saltValue="T+1SUEr9RNRV7CNl7+m9x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800B6-2F44-4F8A-8B15-A4F27B2AC323}">
          <x14:formula1>
            <xm:f>Data!$M$11:$M$15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BA6-FE0A-42D3-B5A8-F8123861A9F5}">
  <sheetPr>
    <tabColor indexed="10"/>
    <pageSetUpPr fitToPage="1"/>
  </sheetPr>
  <dimension ref="A1:O55"/>
  <sheetViews>
    <sheetView zoomScaleNormal="100" workbookViewId="0">
      <selection activeCell="W10" sqref="W10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6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(100%+E$7)*[1]Tabelle1!$C$38</f>
        <v>12936.13</v>
      </c>
      <c r="E10" s="72">
        <v>11694.32</v>
      </c>
      <c r="F10" s="54">
        <f>IF($F$9="A",Data!$N$6,IF($F$9="B",Data!$N$7,IF($F$9="C",Data!$N$8,IF($F$9="D",Data!$N$9,0))))</f>
        <v>1062.96</v>
      </c>
      <c r="G10" s="57">
        <f>SUM(D10:F10)</f>
        <v>25693.409999999996</v>
      </c>
      <c r="H10" s="58">
        <f>D10/$H$7</f>
        <v>1078.0108333333333</v>
      </c>
      <c r="I10" s="58">
        <f>E10/$H$7</f>
        <v>974.52666666666664</v>
      </c>
      <c r="J10" s="58">
        <f>$F$10/12</f>
        <v>88.58</v>
      </c>
      <c r="K10" s="57">
        <f>SUM(H10:J10)</f>
        <v>2141.1174999999998</v>
      </c>
      <c r="L10" s="55">
        <f t="shared" ref="L10:L53" si="0">D10/$L$7</f>
        <v>35.344617486338798</v>
      </c>
      <c r="M10" s="55">
        <f t="shared" ref="M10:M54" si="1">E10/$L$7</f>
        <v>31.951693989071039</v>
      </c>
      <c r="N10" s="55">
        <f>$F$10/$L$7</f>
        <v>2.9042622950819674</v>
      </c>
      <c r="O10" s="56">
        <f>SUM(L10:N10)</f>
        <v>70.2005737704918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13712.297799999998</v>
      </c>
      <c r="E11" s="59">
        <f t="shared" ref="E11:E54" si="2">E10</f>
        <v>11694.32</v>
      </c>
      <c r="F11" s="54">
        <f>IF($F$9="A",Data!$N$6,IF($F$9="B",Data!$N$7,IF($F$9="C",Data!$N$8,IF($F$9="D",Data!$N$9,0))))</f>
        <v>1062.96</v>
      </c>
      <c r="G11" s="57">
        <f t="shared" ref="G11:G54" si="3">SUM(D11:F11)</f>
        <v>26469.577799999999</v>
      </c>
      <c r="H11" s="58">
        <f t="shared" ref="H11:H54" si="4">D11/$H$7</f>
        <v>1142.6914833333333</v>
      </c>
      <c r="I11" s="58">
        <f t="shared" ref="I11:I53" si="5">E11/$H$7</f>
        <v>974.52666666666664</v>
      </c>
      <c r="J11" s="58">
        <f t="shared" ref="J11:J54" si="6">$F$10/12</f>
        <v>88.58</v>
      </c>
      <c r="K11" s="57">
        <f t="shared" ref="K11:K54" si="7">SUM(H11:J11)</f>
        <v>2205.7981499999996</v>
      </c>
      <c r="L11" s="55">
        <f t="shared" si="0"/>
        <v>37.465294535519121</v>
      </c>
      <c r="M11" s="55">
        <f t="shared" si="1"/>
        <v>31.951693989071039</v>
      </c>
      <c r="N11" s="55">
        <f t="shared" ref="N11:N53" si="8">$F$10/$L$7</f>
        <v>2.9042622950819674</v>
      </c>
      <c r="O11" s="56">
        <f t="shared" ref="O11:O54" si="9">SUM(L11:N11)</f>
        <v>72.321250819672116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14488.465600000001</v>
      </c>
      <c r="E12" s="59">
        <f t="shared" si="2"/>
        <v>11694.32</v>
      </c>
      <c r="F12" s="54">
        <f>IF($F$9="A",Data!$N$6,IF($F$9="B",Data!$N$7,IF($F$9="C",Data!$N$8,IF($F$9="D",Data!$N$9,0))))</f>
        <v>1062.96</v>
      </c>
      <c r="G12" s="57">
        <f t="shared" si="3"/>
        <v>27245.745600000002</v>
      </c>
      <c r="H12" s="58">
        <f t="shared" si="4"/>
        <v>1207.3721333333335</v>
      </c>
      <c r="I12" s="58">
        <f t="shared" si="5"/>
        <v>974.52666666666664</v>
      </c>
      <c r="J12" s="58">
        <f t="shared" si="6"/>
        <v>88.58</v>
      </c>
      <c r="K12" s="57">
        <f t="shared" si="7"/>
        <v>2270.4787999999999</v>
      </c>
      <c r="L12" s="55">
        <f t="shared" si="0"/>
        <v>39.585971584699458</v>
      </c>
      <c r="M12" s="55">
        <f t="shared" si="1"/>
        <v>31.951693989071039</v>
      </c>
      <c r="N12" s="55">
        <f t="shared" si="8"/>
        <v>2.9042622950819674</v>
      </c>
      <c r="O12" s="56">
        <f t="shared" si="9"/>
        <v>74.44192786885246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15264.633399999999</v>
      </c>
      <c r="E13" s="59">
        <f t="shared" si="2"/>
        <v>11694.32</v>
      </c>
      <c r="F13" s="54">
        <f>IF($F$9="A",Data!$N$6,IF($F$9="B",Data!$N$7,IF($F$9="C",Data!$N$8,IF($F$9="D",Data!$N$9,0))))</f>
        <v>1062.96</v>
      </c>
      <c r="G13" s="57">
        <f t="shared" si="3"/>
        <v>28021.913399999998</v>
      </c>
      <c r="H13" s="58">
        <f t="shared" si="4"/>
        <v>1272.0527833333333</v>
      </c>
      <c r="I13" s="58">
        <f t="shared" si="5"/>
        <v>974.52666666666664</v>
      </c>
      <c r="J13" s="58">
        <f t="shared" si="6"/>
        <v>88.58</v>
      </c>
      <c r="K13" s="57">
        <f t="shared" si="7"/>
        <v>2335.1594500000001</v>
      </c>
      <c r="L13" s="55">
        <f t="shared" si="0"/>
        <v>41.70664863387978</v>
      </c>
      <c r="M13" s="55">
        <f t="shared" si="1"/>
        <v>31.951693989071039</v>
      </c>
      <c r="N13" s="55">
        <f t="shared" si="8"/>
        <v>2.9042622950819674</v>
      </c>
      <c r="O13" s="56">
        <f t="shared" si="9"/>
        <v>76.562604918032775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(100%+E$7)*[1]Tabelle1!$D$38</f>
        <v>17097.02</v>
      </c>
      <c r="E14" s="73">
        <f t="shared" si="2"/>
        <v>11694.32</v>
      </c>
      <c r="F14" s="54">
        <f>IF($F$9="A",Data!$N$6,IF($F$9="B",Data!$N$7,IF($F$9="C",Data!$N$8,IF($F$9="D",Data!$N$9,0))))</f>
        <v>1062.96</v>
      </c>
      <c r="G14" s="57">
        <f t="shared" si="3"/>
        <v>29854.3</v>
      </c>
      <c r="H14" s="58">
        <f t="shared" si="4"/>
        <v>1424.7516666666668</v>
      </c>
      <c r="I14" s="58">
        <f t="shared" si="5"/>
        <v>974.52666666666664</v>
      </c>
      <c r="J14" s="58">
        <f t="shared" si="6"/>
        <v>88.58</v>
      </c>
      <c r="K14" s="57">
        <f t="shared" si="7"/>
        <v>2487.8583333333336</v>
      </c>
      <c r="L14" s="55">
        <f t="shared" si="0"/>
        <v>46.713169398907105</v>
      </c>
      <c r="M14" s="55">
        <f t="shared" si="1"/>
        <v>31.951693989071039</v>
      </c>
      <c r="N14" s="55">
        <f t="shared" si="8"/>
        <v>2.9042622950819674</v>
      </c>
      <c r="O14" s="56">
        <f t="shared" si="9"/>
        <v>81.569125683060108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17609.9306</v>
      </c>
      <c r="E15" s="59">
        <f t="shared" si="2"/>
        <v>11694.32</v>
      </c>
      <c r="F15" s="54">
        <f>IF($F$9="A",Data!$N$6,IF($F$9="B",Data!$N$7,IF($F$9="C",Data!$N$8,IF($F$9="D",Data!$N$9,0))))</f>
        <v>1062.96</v>
      </c>
      <c r="G15" s="57">
        <f t="shared" si="3"/>
        <v>30367.210599999999</v>
      </c>
      <c r="H15" s="58">
        <f t="shared" si="4"/>
        <v>1467.4942166666667</v>
      </c>
      <c r="I15" s="58">
        <f t="shared" si="5"/>
        <v>974.52666666666664</v>
      </c>
      <c r="J15" s="58">
        <f t="shared" si="6"/>
        <v>88.58</v>
      </c>
      <c r="K15" s="57">
        <f t="shared" si="7"/>
        <v>2530.6008833333335</v>
      </c>
      <c r="L15" s="55">
        <f t="shared" si="0"/>
        <v>48.114564480874314</v>
      </c>
      <c r="M15" s="55">
        <f t="shared" si="1"/>
        <v>31.951693989071039</v>
      </c>
      <c r="N15" s="55">
        <f t="shared" si="8"/>
        <v>2.9042622950819674</v>
      </c>
      <c r="O15" s="56">
        <f t="shared" si="9"/>
        <v>82.970520765027317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18122.841199999999</v>
      </c>
      <c r="E16" s="59">
        <f t="shared" si="2"/>
        <v>11694.32</v>
      </c>
      <c r="F16" s="54">
        <f>IF($F$9="A",Data!$N$6,IF($F$9="B",Data!$N$7,IF($F$9="C",Data!$N$8,IF($F$9="D",Data!$N$9,0))))</f>
        <v>1062.96</v>
      </c>
      <c r="G16" s="57">
        <f t="shared" si="3"/>
        <v>30880.121199999998</v>
      </c>
      <c r="H16" s="58">
        <f t="shared" si="4"/>
        <v>1510.2367666666667</v>
      </c>
      <c r="I16" s="58">
        <f t="shared" si="5"/>
        <v>974.52666666666664</v>
      </c>
      <c r="J16" s="58">
        <f t="shared" si="6"/>
        <v>88.58</v>
      </c>
      <c r="K16" s="57">
        <f t="shared" si="7"/>
        <v>2573.3434333333335</v>
      </c>
      <c r="L16" s="55">
        <f t="shared" si="0"/>
        <v>49.51595956284153</v>
      </c>
      <c r="M16" s="55">
        <f t="shared" si="1"/>
        <v>31.951693989071039</v>
      </c>
      <c r="N16" s="55">
        <f t="shared" si="8"/>
        <v>2.9042622950819674</v>
      </c>
      <c r="O16" s="56">
        <f t="shared" si="9"/>
        <v>84.37191584699454</v>
      </c>
    </row>
    <row r="17" spans="1:15" ht="14.1" customHeight="1" x14ac:dyDescent="0.2">
      <c r="A17" s="11"/>
      <c r="B17" s="11"/>
      <c r="C17" s="11">
        <v>3</v>
      </c>
      <c r="D17" s="59">
        <f t="shared" si="10"/>
        <v>18635.751800000002</v>
      </c>
      <c r="E17" s="59">
        <f t="shared" si="2"/>
        <v>11694.32</v>
      </c>
      <c r="F17" s="54">
        <f>IF($F$9="A",Data!$N$6,IF($F$9="B",Data!$N$7,IF($F$9="C",Data!$N$8,IF($F$9="D",Data!$N$9,0))))</f>
        <v>1062.96</v>
      </c>
      <c r="G17" s="57">
        <f t="shared" si="3"/>
        <v>31393.031800000001</v>
      </c>
      <c r="H17" s="58">
        <f t="shared" si="4"/>
        <v>1552.9793166666668</v>
      </c>
      <c r="I17" s="58">
        <f t="shared" si="5"/>
        <v>974.52666666666664</v>
      </c>
      <c r="J17" s="58">
        <f t="shared" si="6"/>
        <v>88.58</v>
      </c>
      <c r="K17" s="57">
        <f t="shared" si="7"/>
        <v>2616.0859833333334</v>
      </c>
      <c r="L17" s="55">
        <f t="shared" si="0"/>
        <v>50.917354644808746</v>
      </c>
      <c r="M17" s="55">
        <f t="shared" si="1"/>
        <v>31.951693989071039</v>
      </c>
      <c r="N17" s="55">
        <f t="shared" si="8"/>
        <v>2.9042622950819674</v>
      </c>
      <c r="O17" s="56">
        <f>SUM(L17:N17)</f>
        <v>85.773310928961749</v>
      </c>
    </row>
    <row r="18" spans="1:15" ht="14.1" customHeight="1" x14ac:dyDescent="0.2">
      <c r="A18" s="11"/>
      <c r="B18" s="11"/>
      <c r="C18" s="11">
        <v>4</v>
      </c>
      <c r="D18" s="59">
        <f t="shared" si="10"/>
        <v>19148.662400000001</v>
      </c>
      <c r="E18" s="59">
        <f t="shared" si="2"/>
        <v>11694.32</v>
      </c>
      <c r="F18" s="54">
        <f>IF($F$9="A",Data!$N$6,IF($F$9="B",Data!$N$7,IF($F$9="C",Data!$N$8,IF($F$9="D",Data!$N$9,0))))</f>
        <v>1062.96</v>
      </c>
      <c r="G18" s="57">
        <f t="shared" si="3"/>
        <v>31905.9424</v>
      </c>
      <c r="H18" s="58">
        <f t="shared" si="4"/>
        <v>1595.7218666666668</v>
      </c>
      <c r="I18" s="58">
        <f t="shared" si="5"/>
        <v>974.52666666666664</v>
      </c>
      <c r="J18" s="58">
        <f t="shared" si="6"/>
        <v>88.58</v>
      </c>
      <c r="K18" s="57">
        <f t="shared" si="7"/>
        <v>2658.8285333333333</v>
      </c>
      <c r="L18" s="55">
        <f t="shared" si="0"/>
        <v>52.318749726775962</v>
      </c>
      <c r="M18" s="55">
        <f t="shared" si="1"/>
        <v>31.951693989071039</v>
      </c>
      <c r="N18" s="55">
        <f t="shared" si="8"/>
        <v>2.9042622950819674</v>
      </c>
      <c r="O18" s="56">
        <f t="shared" si="9"/>
        <v>87.174706010928958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19661.573</v>
      </c>
      <c r="E19" s="59">
        <f t="shared" si="2"/>
        <v>11694.32</v>
      </c>
      <c r="F19" s="54">
        <f>IF($F$9="A",Data!$N$6,IF($F$9="B",Data!$N$7,IF($F$9="C",Data!$N$8,IF($F$9="D",Data!$N$9,0))))</f>
        <v>1062.96</v>
      </c>
      <c r="G19" s="57">
        <f t="shared" si="3"/>
        <v>32418.852999999999</v>
      </c>
      <c r="H19" s="58">
        <f t="shared" si="4"/>
        <v>1638.4644166666667</v>
      </c>
      <c r="I19" s="58">
        <f t="shared" si="5"/>
        <v>974.52666666666664</v>
      </c>
      <c r="J19" s="58">
        <f t="shared" si="6"/>
        <v>88.58</v>
      </c>
      <c r="K19" s="57">
        <f t="shared" si="7"/>
        <v>2701.5710833333333</v>
      </c>
      <c r="L19" s="55">
        <f t="shared" si="0"/>
        <v>53.720144808743171</v>
      </c>
      <c r="M19" s="55">
        <f t="shared" si="1"/>
        <v>31.951693989071039</v>
      </c>
      <c r="N19" s="55">
        <f t="shared" si="8"/>
        <v>2.9042622950819674</v>
      </c>
      <c r="O19" s="56">
        <f t="shared" si="9"/>
        <v>88.576101092896181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20174.4836</v>
      </c>
      <c r="E20" s="59">
        <f t="shared" si="2"/>
        <v>11694.32</v>
      </c>
      <c r="F20" s="54">
        <f>IF($F$9="A",Data!$N$6,IF($F$9="B",Data!$N$7,IF($F$9="C",Data!$N$8,IF($F$9="D",Data!$N$9,0))))</f>
        <v>1062.96</v>
      </c>
      <c r="G20" s="57">
        <f t="shared" si="3"/>
        <v>32931.763599999998</v>
      </c>
      <c r="H20" s="58">
        <f t="shared" si="4"/>
        <v>1681.2069666666666</v>
      </c>
      <c r="I20" s="58">
        <f t="shared" si="5"/>
        <v>974.52666666666664</v>
      </c>
      <c r="J20" s="58">
        <f t="shared" si="6"/>
        <v>88.58</v>
      </c>
      <c r="K20" s="57">
        <f t="shared" si="7"/>
        <v>2744.3136333333332</v>
      </c>
      <c r="L20" s="55">
        <f t="shared" si="0"/>
        <v>55.12153989071038</v>
      </c>
      <c r="M20" s="55">
        <f t="shared" si="1"/>
        <v>31.951693989071039</v>
      </c>
      <c r="N20" s="55">
        <f t="shared" si="8"/>
        <v>2.9042622950819674</v>
      </c>
      <c r="O20" s="56">
        <f t="shared" si="9"/>
        <v>89.977496174863376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20687.394200000002</v>
      </c>
      <c r="E21" s="59">
        <f t="shared" si="2"/>
        <v>11694.32</v>
      </c>
      <c r="F21" s="54">
        <f>IF($F$9="A",Data!$N$6,IF($F$9="B",Data!$N$7,IF($F$9="C",Data!$N$8,IF($F$9="D",Data!$N$9,0))))</f>
        <v>1062.96</v>
      </c>
      <c r="G21" s="57">
        <f t="shared" si="3"/>
        <v>33444.674200000001</v>
      </c>
      <c r="H21" s="58">
        <f t="shared" si="4"/>
        <v>1723.9495166666668</v>
      </c>
      <c r="I21" s="58">
        <f t="shared" si="5"/>
        <v>974.52666666666664</v>
      </c>
      <c r="J21" s="58">
        <f t="shared" si="6"/>
        <v>88.58</v>
      </c>
      <c r="K21" s="57">
        <f t="shared" si="7"/>
        <v>2787.0561833333331</v>
      </c>
      <c r="L21" s="55">
        <f t="shared" si="0"/>
        <v>56.522934972677604</v>
      </c>
      <c r="M21" s="55">
        <f t="shared" si="1"/>
        <v>31.951693989071039</v>
      </c>
      <c r="N21" s="55">
        <f t="shared" si="8"/>
        <v>2.9042622950819674</v>
      </c>
      <c r="O21" s="56">
        <f t="shared" si="9"/>
        <v>91.378891256830599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21200.304800000002</v>
      </c>
      <c r="E22" s="59">
        <f t="shared" si="2"/>
        <v>11694.32</v>
      </c>
      <c r="F22" s="54">
        <f>IF($F$9="A",Data!$N$6,IF($F$9="B",Data!$N$7,IF($F$9="C",Data!$N$8,IF($F$9="D",Data!$N$9,0))))</f>
        <v>1062.96</v>
      </c>
      <c r="G22" s="57">
        <f t="shared" si="3"/>
        <v>33957.584800000004</v>
      </c>
      <c r="H22" s="58">
        <f t="shared" si="4"/>
        <v>1766.6920666666667</v>
      </c>
      <c r="I22" s="58">
        <f t="shared" si="5"/>
        <v>974.52666666666664</v>
      </c>
      <c r="J22" s="58">
        <f t="shared" si="6"/>
        <v>88.58</v>
      </c>
      <c r="K22" s="57">
        <f t="shared" si="7"/>
        <v>2829.7987333333331</v>
      </c>
      <c r="L22" s="55">
        <f t="shared" si="0"/>
        <v>57.924330054644813</v>
      </c>
      <c r="M22" s="55">
        <f t="shared" si="1"/>
        <v>31.951693989071039</v>
      </c>
      <c r="N22" s="55">
        <f t="shared" si="8"/>
        <v>2.9042622950819674</v>
      </c>
      <c r="O22" s="56">
        <f t="shared" si="9"/>
        <v>92.780286338797822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21713.215400000001</v>
      </c>
      <c r="E23" s="59">
        <f t="shared" si="2"/>
        <v>11694.32</v>
      </c>
      <c r="F23" s="54">
        <f>IF($F$9="A",Data!$N$6,IF($F$9="B",Data!$N$7,IF($F$9="C",Data!$N$8,IF($F$9="D",Data!$N$9,0))))</f>
        <v>1062.96</v>
      </c>
      <c r="G23" s="57">
        <f t="shared" si="3"/>
        <v>34470.4954</v>
      </c>
      <c r="H23" s="58">
        <f t="shared" si="4"/>
        <v>1809.4346166666667</v>
      </c>
      <c r="I23" s="58">
        <f t="shared" si="5"/>
        <v>974.52666666666664</v>
      </c>
      <c r="J23" s="58">
        <f t="shared" si="6"/>
        <v>88.58</v>
      </c>
      <c r="K23" s="57">
        <f t="shared" si="7"/>
        <v>2872.541283333333</v>
      </c>
      <c r="L23" s="55">
        <f t="shared" si="0"/>
        <v>59.325725136612022</v>
      </c>
      <c r="M23" s="55">
        <f t="shared" si="1"/>
        <v>31.951693989071039</v>
      </c>
      <c r="N23" s="55">
        <f t="shared" si="8"/>
        <v>2.9042622950819674</v>
      </c>
      <c r="O23" s="56">
        <f t="shared" si="9"/>
        <v>94.181681420765017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22226.126</v>
      </c>
      <c r="E24" s="59">
        <f t="shared" si="2"/>
        <v>11694.32</v>
      </c>
      <c r="F24" s="54">
        <f>IF($F$9="A",Data!$N$6,IF($F$9="B",Data!$N$7,IF($F$9="C",Data!$N$8,IF($F$9="D",Data!$N$9,0))))</f>
        <v>1062.96</v>
      </c>
      <c r="G24" s="57">
        <f t="shared" si="3"/>
        <v>34983.405999999995</v>
      </c>
      <c r="H24" s="58">
        <f t="shared" si="4"/>
        <v>1852.1771666666666</v>
      </c>
      <c r="I24" s="58">
        <f t="shared" si="5"/>
        <v>974.52666666666664</v>
      </c>
      <c r="J24" s="58">
        <f t="shared" si="6"/>
        <v>88.58</v>
      </c>
      <c r="K24" s="57">
        <f t="shared" si="7"/>
        <v>2915.283833333333</v>
      </c>
      <c r="L24" s="55">
        <f t="shared" si="0"/>
        <v>60.727120218579238</v>
      </c>
      <c r="M24" s="55">
        <f t="shared" si="1"/>
        <v>31.951693989071039</v>
      </c>
      <c r="N24" s="55">
        <f t="shared" si="8"/>
        <v>2.9042622950819674</v>
      </c>
      <c r="O24" s="56">
        <f t="shared" si="9"/>
        <v>95.58307650273224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22739.036599999999</v>
      </c>
      <c r="E25" s="59">
        <f t="shared" si="2"/>
        <v>11694.32</v>
      </c>
      <c r="F25" s="54">
        <f>IF($F$9="A",Data!$N$6,IF($F$9="B",Data!$N$7,IF($F$9="C",Data!$N$8,IF($F$9="D",Data!$N$9,0))))</f>
        <v>1062.96</v>
      </c>
      <c r="G25" s="57">
        <f t="shared" si="3"/>
        <v>35496.316599999998</v>
      </c>
      <c r="H25" s="58">
        <f t="shared" si="4"/>
        <v>1894.9197166666665</v>
      </c>
      <c r="I25" s="58">
        <f t="shared" si="5"/>
        <v>974.52666666666664</v>
      </c>
      <c r="J25" s="58">
        <f t="shared" si="6"/>
        <v>88.58</v>
      </c>
      <c r="K25" s="57">
        <f t="shared" si="7"/>
        <v>2958.0263833333329</v>
      </c>
      <c r="L25" s="55">
        <f t="shared" si="0"/>
        <v>62.128515300546447</v>
      </c>
      <c r="M25" s="55">
        <f t="shared" si="1"/>
        <v>31.951693989071039</v>
      </c>
      <c r="N25" s="55">
        <f t="shared" si="8"/>
        <v>2.9042622950819674</v>
      </c>
      <c r="O25" s="56">
        <f t="shared" si="9"/>
        <v>96.984471584699449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23251.947200000002</v>
      </c>
      <c r="E26" s="59">
        <f t="shared" si="2"/>
        <v>11694.32</v>
      </c>
      <c r="F26" s="54">
        <f>IF($F$9="A",Data!$N$6,IF($F$9="B",Data!$N$7,IF($F$9="C",Data!$N$8,IF($F$9="D",Data!$N$9,0))))</f>
        <v>1062.96</v>
      </c>
      <c r="G26" s="57">
        <f t="shared" si="3"/>
        <v>36009.227200000001</v>
      </c>
      <c r="H26" s="58">
        <f t="shared" si="4"/>
        <v>1937.6622666666669</v>
      </c>
      <c r="I26" s="58">
        <f t="shared" si="5"/>
        <v>974.52666666666664</v>
      </c>
      <c r="J26" s="58">
        <f t="shared" si="6"/>
        <v>88.58</v>
      </c>
      <c r="K26" s="57">
        <f t="shared" si="7"/>
        <v>3000.7689333333337</v>
      </c>
      <c r="L26" s="55">
        <f t="shared" si="0"/>
        <v>63.52991038251367</v>
      </c>
      <c r="M26" s="55">
        <f t="shared" si="1"/>
        <v>31.951693989071039</v>
      </c>
      <c r="N26" s="55">
        <f t="shared" si="8"/>
        <v>2.9042622950819674</v>
      </c>
      <c r="O26" s="56">
        <f t="shared" si="9"/>
        <v>98.385866666666672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23764.857800000002</v>
      </c>
      <c r="E27" s="59">
        <f t="shared" si="2"/>
        <v>11694.32</v>
      </c>
      <c r="F27" s="54">
        <f>IF($F$9="A",Data!$N$6,IF($F$9="B",Data!$N$7,IF($F$9="C",Data!$N$8,IF($F$9="D",Data!$N$9,0))))</f>
        <v>1062.96</v>
      </c>
      <c r="G27" s="57">
        <f t="shared" si="3"/>
        <v>36522.137800000004</v>
      </c>
      <c r="H27" s="58">
        <f t="shared" si="4"/>
        <v>1980.4048166666669</v>
      </c>
      <c r="I27" s="58">
        <f t="shared" si="5"/>
        <v>974.52666666666664</v>
      </c>
      <c r="J27" s="58">
        <f t="shared" si="6"/>
        <v>88.58</v>
      </c>
      <c r="K27" s="57">
        <f t="shared" si="7"/>
        <v>3043.5114833333337</v>
      </c>
      <c r="L27" s="55">
        <f t="shared" si="0"/>
        <v>64.931305464480872</v>
      </c>
      <c r="M27" s="55">
        <f t="shared" si="1"/>
        <v>31.951693989071039</v>
      </c>
      <c r="N27" s="55">
        <f t="shared" si="8"/>
        <v>2.9042622950819674</v>
      </c>
      <c r="O27" s="56">
        <f t="shared" si="9"/>
        <v>99.787261748633881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24277.768400000001</v>
      </c>
      <c r="E28" s="59">
        <f t="shared" si="2"/>
        <v>11694.32</v>
      </c>
      <c r="F28" s="54">
        <f>IF($F$9="A",Data!$N$6,IF($F$9="B",Data!$N$7,IF($F$9="C",Data!$N$8,IF($F$9="D",Data!$N$9,0))))</f>
        <v>1062.96</v>
      </c>
      <c r="G28" s="57">
        <f t="shared" si="3"/>
        <v>37035.0484</v>
      </c>
      <c r="H28" s="58">
        <f t="shared" si="4"/>
        <v>2023.1473666666668</v>
      </c>
      <c r="I28" s="58">
        <f t="shared" si="5"/>
        <v>974.52666666666664</v>
      </c>
      <c r="J28" s="58">
        <f t="shared" si="6"/>
        <v>88.58</v>
      </c>
      <c r="K28" s="57">
        <f t="shared" si="7"/>
        <v>3086.2540333333336</v>
      </c>
      <c r="L28" s="55">
        <f t="shared" si="0"/>
        <v>66.332700546448095</v>
      </c>
      <c r="M28" s="55">
        <f t="shared" si="1"/>
        <v>31.951693989071039</v>
      </c>
      <c r="N28" s="55">
        <f t="shared" si="8"/>
        <v>2.9042622950819674</v>
      </c>
      <c r="O28" s="56">
        <f t="shared" si="9"/>
        <v>101.1886568306011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24790.679</v>
      </c>
      <c r="E29" s="59">
        <f t="shared" si="2"/>
        <v>11694.32</v>
      </c>
      <c r="F29" s="54">
        <f>IF($F$9="A",Data!$N$6,IF($F$9="B",Data!$N$7,IF($F$9="C",Data!$N$8,IF($F$9="D",Data!$N$9,0))))</f>
        <v>1062.96</v>
      </c>
      <c r="G29" s="57">
        <f t="shared" si="3"/>
        <v>37547.958999999995</v>
      </c>
      <c r="H29" s="58">
        <f t="shared" si="4"/>
        <v>2065.8899166666665</v>
      </c>
      <c r="I29" s="58">
        <f t="shared" si="5"/>
        <v>974.52666666666664</v>
      </c>
      <c r="J29" s="58">
        <f t="shared" si="6"/>
        <v>88.58</v>
      </c>
      <c r="K29" s="57">
        <f t="shared" si="7"/>
        <v>3128.9965833333331</v>
      </c>
      <c r="L29" s="55">
        <f t="shared" si="0"/>
        <v>67.734095628415304</v>
      </c>
      <c r="M29" s="55">
        <f t="shared" si="1"/>
        <v>31.951693989071039</v>
      </c>
      <c r="N29" s="55">
        <f t="shared" si="8"/>
        <v>2.9042622950819674</v>
      </c>
      <c r="O29" s="56">
        <f t="shared" si="9"/>
        <v>102.5900519125683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25303.589599999999</v>
      </c>
      <c r="E30" s="59">
        <f t="shared" si="2"/>
        <v>11694.32</v>
      </c>
      <c r="F30" s="54">
        <f>IF($F$9="A",Data!$N$6,IF($F$9="B",Data!$N$7,IF($F$9="C",Data!$N$8,IF($F$9="D",Data!$N$9,0))))</f>
        <v>1062.96</v>
      </c>
      <c r="G30" s="57">
        <f t="shared" si="3"/>
        <v>38060.869599999998</v>
      </c>
      <c r="H30" s="58">
        <f t="shared" si="4"/>
        <v>2108.6324666666665</v>
      </c>
      <c r="I30" s="58">
        <f t="shared" si="5"/>
        <v>974.52666666666664</v>
      </c>
      <c r="J30" s="58">
        <f t="shared" si="6"/>
        <v>88.58</v>
      </c>
      <c r="K30" s="57">
        <f t="shared" si="7"/>
        <v>3171.739133333333</v>
      </c>
      <c r="L30" s="55">
        <f t="shared" si="0"/>
        <v>69.135490710382513</v>
      </c>
      <c r="M30" s="55">
        <f t="shared" si="1"/>
        <v>31.951693989071039</v>
      </c>
      <c r="N30" s="55">
        <f t="shared" si="8"/>
        <v>2.9042622950819674</v>
      </c>
      <c r="O30" s="56">
        <f t="shared" si="9"/>
        <v>103.99144699453552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25816.500200000002</v>
      </c>
      <c r="E31" s="59">
        <f t="shared" si="2"/>
        <v>11694.32</v>
      </c>
      <c r="F31" s="54">
        <f>IF($F$9="A",Data!$N$6,IF($F$9="B",Data!$N$7,IF($F$9="C",Data!$N$8,IF($F$9="D",Data!$N$9,0))))</f>
        <v>1062.96</v>
      </c>
      <c r="G31" s="57">
        <f t="shared" si="3"/>
        <v>38573.780200000001</v>
      </c>
      <c r="H31" s="58">
        <f t="shared" si="4"/>
        <v>2151.3750166666669</v>
      </c>
      <c r="I31" s="58">
        <f t="shared" si="5"/>
        <v>974.52666666666664</v>
      </c>
      <c r="J31" s="58">
        <f t="shared" si="6"/>
        <v>88.58</v>
      </c>
      <c r="K31" s="57">
        <f t="shared" si="7"/>
        <v>3214.4816833333334</v>
      </c>
      <c r="L31" s="55">
        <f t="shared" si="0"/>
        <v>70.536885792349736</v>
      </c>
      <c r="M31" s="55">
        <f t="shared" si="1"/>
        <v>31.951693989071039</v>
      </c>
      <c r="N31" s="55">
        <f t="shared" si="8"/>
        <v>2.9042622950819674</v>
      </c>
      <c r="O31" s="56">
        <f t="shared" si="9"/>
        <v>105.39284207650275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26329.410800000001</v>
      </c>
      <c r="E32" s="59">
        <f t="shared" si="2"/>
        <v>11694.32</v>
      </c>
      <c r="F32" s="54">
        <f>IF($F$9="A",Data!$N$6,IF($F$9="B",Data!$N$7,IF($F$9="C",Data!$N$8,IF($F$9="D",Data!$N$9,0))))</f>
        <v>1062.96</v>
      </c>
      <c r="G32" s="57">
        <f t="shared" si="3"/>
        <v>39086.690800000004</v>
      </c>
      <c r="H32" s="58">
        <f t="shared" si="4"/>
        <v>2194.1175666666668</v>
      </c>
      <c r="I32" s="58">
        <f t="shared" si="5"/>
        <v>974.52666666666664</v>
      </c>
      <c r="J32" s="58">
        <f t="shared" si="6"/>
        <v>88.58</v>
      </c>
      <c r="K32" s="57">
        <f t="shared" si="7"/>
        <v>3257.2242333333334</v>
      </c>
      <c r="L32" s="55">
        <f t="shared" si="0"/>
        <v>71.938280874316945</v>
      </c>
      <c r="M32" s="55">
        <f t="shared" si="1"/>
        <v>31.951693989071039</v>
      </c>
      <c r="N32" s="55">
        <f t="shared" si="8"/>
        <v>2.9042622950819674</v>
      </c>
      <c r="O32" s="56">
        <f t="shared" si="9"/>
        <v>106.79423715846994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26842.321400000001</v>
      </c>
      <c r="E33" s="59">
        <f t="shared" si="2"/>
        <v>11694.32</v>
      </c>
      <c r="F33" s="54">
        <f>IF($F$9="A",Data!$N$6,IF($F$9="B",Data!$N$7,IF($F$9="C",Data!$N$8,IF($F$9="D",Data!$N$9,0))))</f>
        <v>1062.96</v>
      </c>
      <c r="G33" s="57">
        <f t="shared" si="3"/>
        <v>39599.6014</v>
      </c>
      <c r="H33" s="58">
        <f t="shared" si="4"/>
        <v>2236.8601166666667</v>
      </c>
      <c r="I33" s="58">
        <f t="shared" si="5"/>
        <v>974.52666666666664</v>
      </c>
      <c r="J33" s="58">
        <f t="shared" si="6"/>
        <v>88.58</v>
      </c>
      <c r="K33" s="57">
        <f t="shared" si="7"/>
        <v>3299.9667833333333</v>
      </c>
      <c r="L33" s="55">
        <f t="shared" si="0"/>
        <v>73.339675956284154</v>
      </c>
      <c r="M33" s="55">
        <f t="shared" si="1"/>
        <v>31.951693989071039</v>
      </c>
      <c r="N33" s="55">
        <f t="shared" si="8"/>
        <v>2.9042622950819674</v>
      </c>
      <c r="O33" s="56">
        <f t="shared" si="9"/>
        <v>108.19563224043716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27355.232000000004</v>
      </c>
      <c r="E34" s="59">
        <f t="shared" si="2"/>
        <v>11694.32</v>
      </c>
      <c r="F34" s="54">
        <f>IF($F$9="A",Data!$N$6,IF($F$9="B",Data!$N$7,IF($F$9="C",Data!$N$8,IF($F$9="D",Data!$N$9,0))))</f>
        <v>1062.96</v>
      </c>
      <c r="G34" s="57">
        <f t="shared" si="3"/>
        <v>40112.512000000002</v>
      </c>
      <c r="H34" s="58">
        <f t="shared" si="4"/>
        <v>2279.6026666666671</v>
      </c>
      <c r="I34" s="58">
        <f t="shared" si="5"/>
        <v>974.52666666666664</v>
      </c>
      <c r="J34" s="58">
        <f t="shared" si="6"/>
        <v>88.58</v>
      </c>
      <c r="K34" s="57">
        <f t="shared" si="7"/>
        <v>3342.7093333333337</v>
      </c>
      <c r="L34" s="55">
        <f t="shared" si="0"/>
        <v>74.741071038251377</v>
      </c>
      <c r="M34" s="55">
        <f t="shared" si="1"/>
        <v>31.951693989071039</v>
      </c>
      <c r="N34" s="55">
        <f t="shared" si="8"/>
        <v>2.9042622950819674</v>
      </c>
      <c r="O34" s="56">
        <f t="shared" si="9"/>
        <v>109.59702732240439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27868.142599999999</v>
      </c>
      <c r="E35" s="59">
        <f t="shared" si="2"/>
        <v>11694.32</v>
      </c>
      <c r="F35" s="54">
        <f>IF($F$9="A",Data!$N$6,IF($F$9="B",Data!$N$7,IF($F$9="C",Data!$N$8,IF($F$9="D",Data!$N$9,0))))</f>
        <v>1062.96</v>
      </c>
      <c r="G35" s="57">
        <f t="shared" si="3"/>
        <v>40625.422599999998</v>
      </c>
      <c r="H35" s="58">
        <f t="shared" si="4"/>
        <v>2322.3452166666666</v>
      </c>
      <c r="I35" s="58">
        <f t="shared" si="5"/>
        <v>974.52666666666664</v>
      </c>
      <c r="J35" s="58">
        <f t="shared" si="6"/>
        <v>88.58</v>
      </c>
      <c r="K35" s="57">
        <f t="shared" si="7"/>
        <v>3385.4518833333332</v>
      </c>
      <c r="L35" s="55">
        <f t="shared" si="0"/>
        <v>76.142466120218572</v>
      </c>
      <c r="M35" s="55">
        <f t="shared" si="1"/>
        <v>31.951693989071039</v>
      </c>
      <c r="N35" s="55">
        <f t="shared" si="8"/>
        <v>2.9042622950819674</v>
      </c>
      <c r="O35" s="56">
        <f t="shared" si="9"/>
        <v>110.99842240437158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28381.053200000002</v>
      </c>
      <c r="E36" s="59">
        <f t="shared" si="2"/>
        <v>11694.32</v>
      </c>
      <c r="F36" s="54">
        <f>IF($F$9="A",Data!$N$6,IF($F$9="B",Data!$N$7,IF($F$9="C",Data!$N$8,IF($F$9="D",Data!$N$9,0))))</f>
        <v>1062.96</v>
      </c>
      <c r="G36" s="57">
        <f t="shared" si="3"/>
        <v>41138.333200000001</v>
      </c>
      <c r="H36" s="58">
        <f t="shared" si="4"/>
        <v>2365.087766666667</v>
      </c>
      <c r="I36" s="58">
        <f t="shared" si="5"/>
        <v>974.52666666666664</v>
      </c>
      <c r="J36" s="58">
        <f t="shared" si="6"/>
        <v>88.58</v>
      </c>
      <c r="K36" s="57">
        <f t="shared" si="7"/>
        <v>3428.1944333333336</v>
      </c>
      <c r="L36" s="55">
        <f t="shared" si="0"/>
        <v>77.543861202185795</v>
      </c>
      <c r="M36" s="55">
        <f t="shared" si="1"/>
        <v>31.951693989071039</v>
      </c>
      <c r="N36" s="55">
        <f t="shared" si="8"/>
        <v>2.9042622950819674</v>
      </c>
      <c r="O36" s="56">
        <f t="shared" si="9"/>
        <v>112.3998174863388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28893.963800000001</v>
      </c>
      <c r="E37" s="59">
        <f t="shared" si="2"/>
        <v>11694.32</v>
      </c>
      <c r="F37" s="54">
        <f>IF($F$9="A",Data!$N$6,IF($F$9="B",Data!$N$7,IF($F$9="C",Data!$N$8,IF($F$9="D",Data!$N$9,0))))</f>
        <v>1062.96</v>
      </c>
      <c r="G37" s="57">
        <f t="shared" si="3"/>
        <v>41651.243800000004</v>
      </c>
      <c r="H37" s="58">
        <f t="shared" si="4"/>
        <v>2407.8303166666669</v>
      </c>
      <c r="I37" s="58">
        <f t="shared" si="5"/>
        <v>974.52666666666664</v>
      </c>
      <c r="J37" s="58">
        <f t="shared" si="6"/>
        <v>88.58</v>
      </c>
      <c r="K37" s="57">
        <f t="shared" si="7"/>
        <v>3470.9369833333335</v>
      </c>
      <c r="L37" s="55">
        <f t="shared" si="0"/>
        <v>78.945256284153004</v>
      </c>
      <c r="M37" s="55">
        <f t="shared" si="1"/>
        <v>31.951693989071039</v>
      </c>
      <c r="N37" s="55">
        <f t="shared" si="8"/>
        <v>2.9042622950819674</v>
      </c>
      <c r="O37" s="56">
        <f t="shared" si="9"/>
        <v>113.801212568306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29406.874400000001</v>
      </c>
      <c r="E38" s="59">
        <f t="shared" si="2"/>
        <v>11694.32</v>
      </c>
      <c r="F38" s="54">
        <f>IF($F$9="A",Data!$N$6,IF($F$9="B",Data!$N$7,IF($F$9="C",Data!$N$8,IF($F$9="D",Data!$N$9,0))))</f>
        <v>1062.96</v>
      </c>
      <c r="G38" s="57">
        <f t="shared" si="3"/>
        <v>42164.154399999999</v>
      </c>
      <c r="H38" s="58">
        <f t="shared" si="4"/>
        <v>2450.5728666666669</v>
      </c>
      <c r="I38" s="58">
        <f t="shared" si="5"/>
        <v>974.52666666666664</v>
      </c>
      <c r="J38" s="58">
        <f t="shared" si="6"/>
        <v>88.58</v>
      </c>
      <c r="K38" s="57">
        <f t="shared" si="7"/>
        <v>3513.6795333333334</v>
      </c>
      <c r="L38" s="55">
        <f t="shared" si="0"/>
        <v>80.346651366120227</v>
      </c>
      <c r="M38" s="55">
        <f t="shared" si="1"/>
        <v>31.951693989071039</v>
      </c>
      <c r="N38" s="55">
        <f t="shared" si="8"/>
        <v>2.9042622950819674</v>
      </c>
      <c r="O38" s="56">
        <f t="shared" si="9"/>
        <v>115.20260765027322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29919.785000000003</v>
      </c>
      <c r="E39" s="59">
        <f t="shared" si="2"/>
        <v>11694.32</v>
      </c>
      <c r="F39" s="54">
        <f>IF($F$9="A",Data!$N$6,IF($F$9="B",Data!$N$7,IF($F$9="C",Data!$N$8,IF($F$9="D",Data!$N$9,0))))</f>
        <v>1062.96</v>
      </c>
      <c r="G39" s="57">
        <f t="shared" si="3"/>
        <v>42677.065000000002</v>
      </c>
      <c r="H39" s="58">
        <f t="shared" si="4"/>
        <v>2493.3154166666668</v>
      </c>
      <c r="I39" s="58">
        <f t="shared" si="5"/>
        <v>974.52666666666664</v>
      </c>
      <c r="J39" s="58">
        <f t="shared" si="6"/>
        <v>88.58</v>
      </c>
      <c r="K39" s="57">
        <f t="shared" si="7"/>
        <v>3556.4220833333334</v>
      </c>
      <c r="L39" s="55">
        <f t="shared" si="0"/>
        <v>81.748046448087436</v>
      </c>
      <c r="M39" s="55">
        <f t="shared" si="1"/>
        <v>31.951693989071039</v>
      </c>
      <c r="N39" s="55">
        <f t="shared" si="8"/>
        <v>2.9042622950819674</v>
      </c>
      <c r="O39" s="56">
        <f t="shared" si="9"/>
        <v>116.60400273224045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30432.695599999999</v>
      </c>
      <c r="E40" s="59">
        <f t="shared" si="2"/>
        <v>11694.32</v>
      </c>
      <c r="F40" s="54">
        <f>IF($F$9="A",Data!$N$6,IF($F$9="B",Data!$N$7,IF($F$9="C",Data!$N$8,IF($F$9="D",Data!$N$9,0))))</f>
        <v>1062.96</v>
      </c>
      <c r="G40" s="57">
        <f t="shared" si="3"/>
        <v>43189.975599999998</v>
      </c>
      <c r="H40" s="58">
        <f t="shared" si="4"/>
        <v>2536.0579666666667</v>
      </c>
      <c r="I40" s="58">
        <f t="shared" si="5"/>
        <v>974.52666666666664</v>
      </c>
      <c r="J40" s="58">
        <f t="shared" si="6"/>
        <v>88.58</v>
      </c>
      <c r="K40" s="57">
        <f t="shared" si="7"/>
        <v>3599.1646333333333</v>
      </c>
      <c r="L40" s="55">
        <f t="shared" si="0"/>
        <v>83.149441530054645</v>
      </c>
      <c r="M40" s="55">
        <f t="shared" si="1"/>
        <v>31.951693989071039</v>
      </c>
      <c r="N40" s="55">
        <f t="shared" si="8"/>
        <v>2.9042622950819674</v>
      </c>
      <c r="O40" s="56">
        <f t="shared" si="9"/>
        <v>118.00539781420764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30945.606200000002</v>
      </c>
      <c r="E41" s="59">
        <f t="shared" si="2"/>
        <v>11694.32</v>
      </c>
      <c r="F41" s="54">
        <f>IF($F$9="A",Data!$N$6,IF($F$9="B",Data!$N$7,IF($F$9="C",Data!$N$8,IF($F$9="D",Data!$N$9,0))))</f>
        <v>1062.96</v>
      </c>
      <c r="G41" s="57">
        <f t="shared" si="3"/>
        <v>43702.886200000001</v>
      </c>
      <c r="H41" s="58">
        <f t="shared" si="4"/>
        <v>2578.8005166666667</v>
      </c>
      <c r="I41" s="58">
        <f t="shared" si="5"/>
        <v>974.52666666666664</v>
      </c>
      <c r="J41" s="58">
        <f t="shared" si="6"/>
        <v>88.58</v>
      </c>
      <c r="K41" s="57">
        <f t="shared" si="7"/>
        <v>3641.9071833333333</v>
      </c>
      <c r="L41" s="55">
        <f t="shared" si="0"/>
        <v>84.550836612021868</v>
      </c>
      <c r="M41" s="55">
        <f t="shared" si="1"/>
        <v>31.951693989071039</v>
      </c>
      <c r="N41" s="55">
        <f t="shared" si="8"/>
        <v>2.9042622950819674</v>
      </c>
      <c r="O41" s="56">
        <f t="shared" si="9"/>
        <v>119.40679289617486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31458.516800000001</v>
      </c>
      <c r="E42" s="59">
        <f t="shared" si="2"/>
        <v>11694.32</v>
      </c>
      <c r="F42" s="54">
        <f>IF($F$9="A",Data!$N$6,IF($F$9="B",Data!$N$7,IF($F$9="C",Data!$N$8,IF($F$9="D",Data!$N$9,0))))</f>
        <v>1062.96</v>
      </c>
      <c r="G42" s="57">
        <f t="shared" si="3"/>
        <v>44215.796800000004</v>
      </c>
      <c r="H42" s="58">
        <f t="shared" si="4"/>
        <v>2621.5430666666666</v>
      </c>
      <c r="I42" s="58">
        <f t="shared" si="5"/>
        <v>974.52666666666664</v>
      </c>
      <c r="J42" s="58">
        <f t="shared" si="6"/>
        <v>88.58</v>
      </c>
      <c r="K42" s="57">
        <f t="shared" si="7"/>
        <v>3684.6497333333332</v>
      </c>
      <c r="L42" s="55">
        <f t="shared" si="0"/>
        <v>85.952231693989077</v>
      </c>
      <c r="M42" s="55">
        <f t="shared" si="1"/>
        <v>31.951693989071039</v>
      </c>
      <c r="N42" s="55">
        <f t="shared" si="8"/>
        <v>2.9042622950819674</v>
      </c>
      <c r="O42" s="56">
        <f t="shared" si="9"/>
        <v>120.80818797814209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31971.4274</v>
      </c>
      <c r="E43" s="59">
        <f t="shared" si="2"/>
        <v>11694.32</v>
      </c>
      <c r="F43" s="54">
        <f>IF($F$9="A",Data!$N$6,IF($F$9="B",Data!$N$7,IF($F$9="C",Data!$N$8,IF($F$9="D",Data!$N$9,0))))</f>
        <v>1062.96</v>
      </c>
      <c r="G43" s="57">
        <f t="shared" si="3"/>
        <v>44728.707399999999</v>
      </c>
      <c r="H43" s="58">
        <f t="shared" si="4"/>
        <v>2664.2856166666666</v>
      </c>
      <c r="I43" s="58">
        <f t="shared" si="5"/>
        <v>974.52666666666664</v>
      </c>
      <c r="J43" s="58">
        <f t="shared" si="6"/>
        <v>88.58</v>
      </c>
      <c r="K43" s="57">
        <f t="shared" si="7"/>
        <v>3727.3922833333331</v>
      </c>
      <c r="L43" s="55">
        <f t="shared" si="0"/>
        <v>87.353626775956286</v>
      </c>
      <c r="M43" s="55">
        <f t="shared" si="1"/>
        <v>31.951693989071039</v>
      </c>
      <c r="N43" s="55">
        <f t="shared" si="8"/>
        <v>2.9042622950819674</v>
      </c>
      <c r="O43" s="56">
        <f t="shared" si="9"/>
        <v>122.20958306010928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32484.338000000003</v>
      </c>
      <c r="E44" s="59">
        <f t="shared" si="2"/>
        <v>11694.32</v>
      </c>
      <c r="F44" s="54">
        <f>IF($F$9="A",Data!$N$6,IF($F$9="B",Data!$N$7,IF($F$9="C",Data!$N$8,IF($F$9="D",Data!$N$9,0))))</f>
        <v>1062.96</v>
      </c>
      <c r="G44" s="57">
        <f t="shared" si="3"/>
        <v>45241.618000000002</v>
      </c>
      <c r="H44" s="58">
        <f t="shared" si="4"/>
        <v>2707.0281666666669</v>
      </c>
      <c r="I44" s="58">
        <f t="shared" si="5"/>
        <v>974.52666666666664</v>
      </c>
      <c r="J44" s="58">
        <f t="shared" si="6"/>
        <v>88.58</v>
      </c>
      <c r="K44" s="57">
        <f t="shared" si="7"/>
        <v>3770.1348333333335</v>
      </c>
      <c r="L44" s="55">
        <f t="shared" si="0"/>
        <v>88.755021857923509</v>
      </c>
      <c r="M44" s="55">
        <f t="shared" si="1"/>
        <v>31.951693989071039</v>
      </c>
      <c r="N44" s="55">
        <f t="shared" si="8"/>
        <v>2.9042622950819674</v>
      </c>
      <c r="O44" s="56">
        <f t="shared" si="9"/>
        <v>123.6109781420765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32997.248600000006</v>
      </c>
      <c r="E45" s="59">
        <f t="shared" si="2"/>
        <v>11694.32</v>
      </c>
      <c r="F45" s="54">
        <f>IF($F$9="A",Data!$N$6,IF($F$9="B",Data!$N$7,IF($F$9="C",Data!$N$8,IF($F$9="D",Data!$N$9,0))))</f>
        <v>1062.96</v>
      </c>
      <c r="G45" s="57">
        <f t="shared" si="3"/>
        <v>45754.528600000005</v>
      </c>
      <c r="H45" s="58">
        <f t="shared" si="4"/>
        <v>2749.7707166666673</v>
      </c>
      <c r="I45" s="58">
        <f t="shared" si="5"/>
        <v>974.52666666666664</v>
      </c>
      <c r="J45" s="58">
        <f t="shared" si="6"/>
        <v>88.58</v>
      </c>
      <c r="K45" s="57">
        <f t="shared" si="7"/>
        <v>3812.8773833333339</v>
      </c>
      <c r="L45" s="55">
        <f t="shared" si="0"/>
        <v>90.156416939890732</v>
      </c>
      <c r="M45" s="55">
        <f t="shared" si="1"/>
        <v>31.951693989071039</v>
      </c>
      <c r="N45" s="55">
        <f t="shared" si="8"/>
        <v>2.9042622950819674</v>
      </c>
      <c r="O45" s="56">
        <f>SUM(L45:N45)</f>
        <v>125.01237322404373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33510.159200000002</v>
      </c>
      <c r="E46" s="59">
        <f t="shared" si="2"/>
        <v>11694.32</v>
      </c>
      <c r="F46" s="54">
        <f>IF($F$9="A",Data!$N$6,IF($F$9="B",Data!$N$7,IF($F$9="C",Data!$N$8,IF($F$9="D",Data!$N$9,0))))</f>
        <v>1062.96</v>
      </c>
      <c r="G46" s="57">
        <f t="shared" si="3"/>
        <v>46267.439200000001</v>
      </c>
      <c r="H46" s="58">
        <f t="shared" si="4"/>
        <v>2792.5132666666668</v>
      </c>
      <c r="I46" s="58">
        <f t="shared" si="5"/>
        <v>974.52666666666664</v>
      </c>
      <c r="J46" s="58">
        <f t="shared" si="6"/>
        <v>88.58</v>
      </c>
      <c r="K46" s="57">
        <f t="shared" si="7"/>
        <v>3855.6199333333334</v>
      </c>
      <c r="L46" s="55">
        <f t="shared" si="0"/>
        <v>91.557812021857927</v>
      </c>
      <c r="M46" s="55">
        <f t="shared" si="1"/>
        <v>31.951693989071039</v>
      </c>
      <c r="N46" s="55">
        <f t="shared" si="8"/>
        <v>2.9042622950819674</v>
      </c>
      <c r="O46" s="56">
        <f t="shared" si="9"/>
        <v>126.41376830601092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34023.069799999997</v>
      </c>
      <c r="E47" s="59">
        <f t="shared" si="2"/>
        <v>11694.32</v>
      </c>
      <c r="F47" s="54">
        <f>IF($F$9="A",Data!$N$6,IF($F$9="B",Data!$N$7,IF($F$9="C",Data!$N$8,IF($F$9="D",Data!$N$9,0))))</f>
        <v>1062.96</v>
      </c>
      <c r="G47" s="57">
        <f t="shared" si="3"/>
        <v>46780.349799999996</v>
      </c>
      <c r="H47" s="58">
        <f t="shared" si="4"/>
        <v>2835.2558166666663</v>
      </c>
      <c r="I47" s="58">
        <f t="shared" si="5"/>
        <v>974.52666666666664</v>
      </c>
      <c r="J47" s="58">
        <f t="shared" si="6"/>
        <v>88.58</v>
      </c>
      <c r="K47" s="57">
        <f t="shared" si="7"/>
        <v>3898.3624833333329</v>
      </c>
      <c r="L47" s="55">
        <f t="shared" si="0"/>
        <v>92.959207103825136</v>
      </c>
      <c r="M47" s="55">
        <f t="shared" si="1"/>
        <v>31.951693989071039</v>
      </c>
      <c r="N47" s="55">
        <f t="shared" si="8"/>
        <v>2.9042622950819674</v>
      </c>
      <c r="O47" s="56">
        <f t="shared" si="9"/>
        <v>127.81516338797815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34535.9804</v>
      </c>
      <c r="E48" s="59">
        <f t="shared" si="2"/>
        <v>11694.32</v>
      </c>
      <c r="F48" s="54">
        <f>IF($F$9="A",Data!$N$6,IF($F$9="B",Data!$N$7,IF($F$9="C",Data!$N$8,IF($F$9="D",Data!$N$9,0))))</f>
        <v>1062.96</v>
      </c>
      <c r="G48" s="57">
        <f t="shared" si="3"/>
        <v>47293.260399999999</v>
      </c>
      <c r="H48" s="58">
        <f t="shared" si="4"/>
        <v>2877.9983666666667</v>
      </c>
      <c r="I48" s="58">
        <f t="shared" si="5"/>
        <v>974.52666666666664</v>
      </c>
      <c r="J48" s="58">
        <f t="shared" si="6"/>
        <v>88.58</v>
      </c>
      <c r="K48" s="57">
        <f t="shared" si="7"/>
        <v>3941.1050333333333</v>
      </c>
      <c r="L48" s="55">
        <f t="shared" si="0"/>
        <v>94.360602185792345</v>
      </c>
      <c r="M48" s="55">
        <f t="shared" si="1"/>
        <v>31.951693989071039</v>
      </c>
      <c r="N48" s="55">
        <f t="shared" si="8"/>
        <v>2.9042622950819674</v>
      </c>
      <c r="O48" s="56">
        <f t="shared" si="9"/>
        <v>129.21655846994534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35048.891000000003</v>
      </c>
      <c r="E49" s="59">
        <f t="shared" si="2"/>
        <v>11694.32</v>
      </c>
      <c r="F49" s="54">
        <f>IF($F$9="A",Data!$N$6,IF($F$9="B",Data!$N$7,IF($F$9="C",Data!$N$8,IF($F$9="D",Data!$N$9,0))))</f>
        <v>1062.96</v>
      </c>
      <c r="G49" s="57">
        <f t="shared" si="3"/>
        <v>47806.171000000002</v>
      </c>
      <c r="H49" s="58">
        <f t="shared" si="4"/>
        <v>2920.7409166666671</v>
      </c>
      <c r="I49" s="58">
        <f t="shared" si="5"/>
        <v>974.52666666666664</v>
      </c>
      <c r="J49" s="58">
        <f t="shared" si="6"/>
        <v>88.58</v>
      </c>
      <c r="K49" s="57">
        <f t="shared" si="7"/>
        <v>3983.8475833333337</v>
      </c>
      <c r="L49" s="55">
        <f t="shared" si="0"/>
        <v>95.761997267759568</v>
      </c>
      <c r="M49" s="55">
        <f t="shared" si="1"/>
        <v>31.951693989071039</v>
      </c>
      <c r="N49" s="55">
        <f t="shared" si="8"/>
        <v>2.9042622950819674</v>
      </c>
      <c r="O49" s="56">
        <f t="shared" si="9"/>
        <v>130.61795355191256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35561.801600000006</v>
      </c>
      <c r="E50" s="59">
        <f t="shared" si="2"/>
        <v>11694.32</v>
      </c>
      <c r="F50" s="54">
        <f>IF($F$9="A",Data!$N$6,IF($F$9="B",Data!$N$7,IF($F$9="C",Data!$N$8,IF($F$9="D",Data!$N$9,0))))</f>
        <v>1062.96</v>
      </c>
      <c r="G50" s="57">
        <f t="shared" si="3"/>
        <v>48319.081600000005</v>
      </c>
      <c r="H50" s="58">
        <f t="shared" si="4"/>
        <v>2963.483466666667</v>
      </c>
      <c r="I50" s="58">
        <f t="shared" si="5"/>
        <v>974.52666666666664</v>
      </c>
      <c r="J50" s="58">
        <f t="shared" si="6"/>
        <v>88.58</v>
      </c>
      <c r="K50" s="57">
        <f t="shared" si="7"/>
        <v>4026.5901333333336</v>
      </c>
      <c r="L50" s="55">
        <f t="shared" si="0"/>
        <v>97.163392349726792</v>
      </c>
      <c r="M50" s="55">
        <f t="shared" si="1"/>
        <v>31.951693989071039</v>
      </c>
      <c r="N50" s="55">
        <f t="shared" si="8"/>
        <v>2.9042622950819674</v>
      </c>
      <c r="O50" s="56">
        <f t="shared" si="9"/>
        <v>132.01934863387979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36074.712200000002</v>
      </c>
      <c r="E51" s="59">
        <f t="shared" si="2"/>
        <v>11694.32</v>
      </c>
      <c r="F51" s="54">
        <f>IF($F$9="A",Data!$N$6,IF($F$9="B",Data!$N$7,IF($F$9="C",Data!$N$8,IF($F$9="D",Data!$N$9,0))))</f>
        <v>1062.96</v>
      </c>
      <c r="G51" s="57">
        <f t="shared" si="3"/>
        <v>48831.992200000001</v>
      </c>
      <c r="H51" s="58">
        <f t="shared" si="4"/>
        <v>3006.226016666667</v>
      </c>
      <c r="I51" s="58">
        <f t="shared" si="5"/>
        <v>974.52666666666664</v>
      </c>
      <c r="J51" s="58">
        <f t="shared" si="6"/>
        <v>88.58</v>
      </c>
      <c r="K51" s="57">
        <f t="shared" si="7"/>
        <v>4069.3326833333335</v>
      </c>
      <c r="L51" s="55">
        <f t="shared" si="0"/>
        <v>98.564787431694</v>
      </c>
      <c r="M51" s="55">
        <f t="shared" si="1"/>
        <v>31.951693989071039</v>
      </c>
      <c r="N51" s="55">
        <f t="shared" si="8"/>
        <v>2.9042622950819674</v>
      </c>
      <c r="O51" s="56">
        <f t="shared" si="9"/>
        <v>133.42074371584701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36587.622799999997</v>
      </c>
      <c r="E52" s="59">
        <f t="shared" si="2"/>
        <v>11694.32</v>
      </c>
      <c r="F52" s="54">
        <f>IF($F$9="A",Data!$N$6,IF($F$9="B",Data!$N$7,IF($F$9="C",Data!$N$8,IF($F$9="D",Data!$N$9,0))))</f>
        <v>1062.96</v>
      </c>
      <c r="G52" s="57">
        <f t="shared" si="3"/>
        <v>49344.902799999996</v>
      </c>
      <c r="H52" s="58">
        <f t="shared" si="4"/>
        <v>3048.9685666666664</v>
      </c>
      <c r="I52" s="58">
        <f t="shared" si="5"/>
        <v>974.52666666666664</v>
      </c>
      <c r="J52" s="58">
        <f t="shared" si="6"/>
        <v>88.58</v>
      </c>
      <c r="K52" s="57">
        <f t="shared" si="7"/>
        <v>4112.075233333333</v>
      </c>
      <c r="L52" s="55">
        <f t="shared" si="0"/>
        <v>99.966182513661195</v>
      </c>
      <c r="M52" s="55">
        <f t="shared" si="1"/>
        <v>31.951693989071039</v>
      </c>
      <c r="N52" s="55">
        <f t="shared" si="8"/>
        <v>2.9042622950819674</v>
      </c>
      <c r="O52" s="56">
        <f t="shared" si="9"/>
        <v>134.8221387978142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37100.5334</v>
      </c>
      <c r="E53" s="59">
        <f t="shared" si="2"/>
        <v>11694.32</v>
      </c>
      <c r="F53" s="54">
        <f>IF($F$9="A",Data!$N$6,IF($F$9="B",Data!$N$7,IF($F$9="C",Data!$N$8,IF($F$9="D",Data!$N$9,0))))</f>
        <v>1062.96</v>
      </c>
      <c r="G53" s="57">
        <f t="shared" si="3"/>
        <v>49857.813399999999</v>
      </c>
      <c r="H53" s="58">
        <f t="shared" si="4"/>
        <v>3091.7111166666668</v>
      </c>
      <c r="I53" s="58">
        <f t="shared" si="5"/>
        <v>974.52666666666664</v>
      </c>
      <c r="J53" s="58">
        <f t="shared" si="6"/>
        <v>88.58</v>
      </c>
      <c r="K53" s="57">
        <f t="shared" si="7"/>
        <v>4154.8177833333339</v>
      </c>
      <c r="L53" s="55">
        <f t="shared" si="0"/>
        <v>101.36757759562842</v>
      </c>
      <c r="M53" s="55">
        <f t="shared" si="1"/>
        <v>31.951693989071039</v>
      </c>
      <c r="N53" s="55">
        <f t="shared" si="8"/>
        <v>2.9042622950819674</v>
      </c>
      <c r="O53" s="56">
        <f t="shared" si="9"/>
        <v>136.22353387978143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37613.444000000003</v>
      </c>
      <c r="E54" s="59">
        <f t="shared" si="2"/>
        <v>11694.32</v>
      </c>
      <c r="F54" s="54">
        <f>IF($F$9="A",Data!$N$6,IF($F$9="B",Data!$N$7,IF($F$9="C",Data!$N$8,IF($F$9="D",Data!$N$9,0))))</f>
        <v>1062.96</v>
      </c>
      <c r="G54" s="57">
        <f t="shared" si="3"/>
        <v>50370.724000000002</v>
      </c>
      <c r="H54" s="58">
        <f t="shared" si="4"/>
        <v>3134.4536666666668</v>
      </c>
      <c r="I54" s="58">
        <f>E54/$H$7</f>
        <v>974.52666666666664</v>
      </c>
      <c r="J54" s="58">
        <f t="shared" si="6"/>
        <v>88.58</v>
      </c>
      <c r="K54" s="57">
        <f t="shared" si="7"/>
        <v>4197.5603333333329</v>
      </c>
      <c r="L54" s="55">
        <f>D54/$L$7</f>
        <v>102.76897267759564</v>
      </c>
      <c r="M54" s="55">
        <f t="shared" si="1"/>
        <v>31.951693989071039</v>
      </c>
      <c r="N54" s="55">
        <f>$F$10/$L$7</f>
        <v>2.9042622950819674</v>
      </c>
      <c r="O54" s="56">
        <f t="shared" si="9"/>
        <v>137.62492896174865</v>
      </c>
    </row>
    <row r="55" spans="1:15" ht="10.5" customHeight="1" x14ac:dyDescent="0.2"/>
  </sheetData>
  <sheetProtection algorithmName="SHA-512" hashValue="m6hpyomfKatPkRahvQUEJUJhpTFCpXl43S+26+lG4jL/o5Q6NKBNKvutY17v2ToJRPLNwGY34nkikqmKvzXGtg==" saltValue="+xAg9H3JJNoYc2iXTwQlk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FED5BF-764F-465E-B589-E41FECE98D26}">
          <x14:formula1>
            <xm:f>Data!$M$11:$M$15</xm:f>
          </x14:formula1>
          <xm:sqref>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CBFF-044C-4049-AE88-9DB13C3B8C89}">
  <sheetPr>
    <tabColor indexed="10"/>
    <pageSetUpPr fitToPage="1"/>
  </sheetPr>
  <dimension ref="A1:O55"/>
  <sheetViews>
    <sheetView topLeftCell="A5" zoomScaleNormal="100" workbookViewId="0">
      <selection activeCell="I55" sqref="I55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7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(100%+E$7)*[1]Tabelle1!$C$39</f>
        <v>15341.14</v>
      </c>
      <c r="E10" s="72">
        <v>11832.99</v>
      </c>
      <c r="F10" s="54">
        <f>IF($F$9="A",Data!$N$6,IF($F$9="B",Data!$N$7,IF($F$9="C",Data!$N$8,IF($F$9="D",Data!$N$9,0))))</f>
        <v>1062.96</v>
      </c>
      <c r="G10" s="57">
        <f>SUM(D10:F10)</f>
        <v>28237.089999999997</v>
      </c>
      <c r="H10" s="58">
        <f t="shared" ref="H10:H54" si="0">D10/$H$7</f>
        <v>1278.4283333333333</v>
      </c>
      <c r="I10" s="58">
        <f>E10/$H$7</f>
        <v>986.08249999999998</v>
      </c>
      <c r="J10" s="58">
        <f>$F$10/12</f>
        <v>88.58</v>
      </c>
      <c r="K10" s="57">
        <f>SUM(H10:J10)</f>
        <v>2353.0908333333332</v>
      </c>
      <c r="L10" s="55">
        <f t="shared" ref="L10:L53" si="1">D10/$L$7</f>
        <v>41.915683060109288</v>
      </c>
      <c r="M10" s="55">
        <f t="shared" ref="M10:M54" si="2">E10/$L$7</f>
        <v>32.330573770491803</v>
      </c>
      <c r="N10" s="55">
        <f>$F$10/$L$7</f>
        <v>2.9042622950819674</v>
      </c>
      <c r="O10" s="56">
        <f>SUM(L10:N10)</f>
        <v>77.150519125683047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16261.608399999999</v>
      </c>
      <c r="E11" s="59">
        <f t="shared" ref="E11:E54" si="3">E10</f>
        <v>11832.99</v>
      </c>
      <c r="F11" s="54">
        <f>IF($F$9="A",Data!$N$6,IF($F$9="B",Data!$N$7,IF($F$9="C",Data!$N$8,IF($F$9="D",Data!$N$9,0))))</f>
        <v>1062.96</v>
      </c>
      <c r="G11" s="57">
        <f t="shared" ref="G11:G54" si="4">SUM(D11:F11)</f>
        <v>29157.558399999998</v>
      </c>
      <c r="H11" s="58">
        <f t="shared" si="0"/>
        <v>1355.1340333333333</v>
      </c>
      <c r="I11" s="58">
        <f t="shared" ref="I11:I53" si="5">E11/$H$7</f>
        <v>986.08249999999998</v>
      </c>
      <c r="J11" s="58">
        <f t="shared" ref="J11:J54" si="6">$F$10/12</f>
        <v>88.58</v>
      </c>
      <c r="K11" s="57">
        <f t="shared" ref="K11:K54" si="7">SUM(H11:J11)</f>
        <v>2429.7965333333332</v>
      </c>
      <c r="L11" s="55">
        <f t="shared" si="1"/>
        <v>44.430624043715845</v>
      </c>
      <c r="M11" s="55">
        <f t="shared" si="2"/>
        <v>32.330573770491803</v>
      </c>
      <c r="N11" s="55">
        <f t="shared" ref="N11:N53" si="8">$F$10/$L$7</f>
        <v>2.9042622950819674</v>
      </c>
      <c r="O11" s="56">
        <f t="shared" ref="O11:O54" si="9">SUM(L11:N11)</f>
        <v>79.665460109289612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17182.076800000003</v>
      </c>
      <c r="E12" s="59">
        <f t="shared" si="3"/>
        <v>11832.99</v>
      </c>
      <c r="F12" s="54">
        <f>IF($F$9="A",Data!$N$6,IF($F$9="B",Data!$N$7,IF($F$9="C",Data!$N$8,IF($F$9="D",Data!$N$9,0))))</f>
        <v>1062.96</v>
      </c>
      <c r="G12" s="57">
        <f t="shared" si="4"/>
        <v>30078.0268</v>
      </c>
      <c r="H12" s="58">
        <f t="shared" si="0"/>
        <v>1431.8397333333335</v>
      </c>
      <c r="I12" s="58">
        <f t="shared" si="5"/>
        <v>986.08249999999998</v>
      </c>
      <c r="J12" s="58">
        <f t="shared" si="6"/>
        <v>88.58</v>
      </c>
      <c r="K12" s="57">
        <f t="shared" si="7"/>
        <v>2506.5022333333336</v>
      </c>
      <c r="L12" s="55">
        <f t="shared" si="1"/>
        <v>46.945565027322409</v>
      </c>
      <c r="M12" s="55">
        <f t="shared" si="2"/>
        <v>32.330573770491803</v>
      </c>
      <c r="N12" s="55">
        <f t="shared" si="8"/>
        <v>2.9042622950819674</v>
      </c>
      <c r="O12" s="56">
        <f t="shared" si="9"/>
        <v>82.180401092896176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18102.545199999997</v>
      </c>
      <c r="E13" s="59">
        <f t="shared" si="3"/>
        <v>11832.99</v>
      </c>
      <c r="F13" s="54">
        <f>IF($F$9="A",Data!$N$6,IF($F$9="B",Data!$N$7,IF($F$9="C",Data!$N$8,IF($F$9="D",Data!$N$9,0))))</f>
        <v>1062.96</v>
      </c>
      <c r="G13" s="57">
        <f t="shared" si="4"/>
        <v>30998.495199999998</v>
      </c>
      <c r="H13" s="58">
        <f t="shared" si="0"/>
        <v>1508.545433333333</v>
      </c>
      <c r="I13" s="58">
        <f t="shared" si="5"/>
        <v>986.08249999999998</v>
      </c>
      <c r="J13" s="58">
        <f t="shared" si="6"/>
        <v>88.58</v>
      </c>
      <c r="K13" s="57">
        <f t="shared" si="7"/>
        <v>2583.2079333333331</v>
      </c>
      <c r="L13" s="55">
        <f t="shared" si="1"/>
        <v>49.460506010928952</v>
      </c>
      <c r="M13" s="55">
        <f t="shared" si="2"/>
        <v>32.330573770491803</v>
      </c>
      <c r="N13" s="55">
        <f t="shared" si="8"/>
        <v>2.9042622950819674</v>
      </c>
      <c r="O13" s="56">
        <f t="shared" si="9"/>
        <v>84.695342076502726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(100%+E$7)*[1]Tabelle1!$D$39</f>
        <v>20271.080000000002</v>
      </c>
      <c r="E14" s="73">
        <f t="shared" si="3"/>
        <v>11832.99</v>
      </c>
      <c r="F14" s="54">
        <f>IF($F$9="A",Data!$N$6,IF($F$9="B",Data!$N$7,IF($F$9="C",Data!$N$8,IF($F$9="D",Data!$N$9,0))))</f>
        <v>1062.96</v>
      </c>
      <c r="G14" s="57">
        <f t="shared" si="4"/>
        <v>33167.03</v>
      </c>
      <c r="H14" s="58">
        <f t="shared" si="0"/>
        <v>1689.2566666666669</v>
      </c>
      <c r="I14" s="58">
        <f t="shared" si="5"/>
        <v>986.08249999999998</v>
      </c>
      <c r="J14" s="58">
        <f t="shared" si="6"/>
        <v>88.58</v>
      </c>
      <c r="K14" s="57">
        <f t="shared" si="7"/>
        <v>2763.9191666666666</v>
      </c>
      <c r="L14" s="55">
        <f t="shared" si="1"/>
        <v>55.385464480874319</v>
      </c>
      <c r="M14" s="55">
        <f t="shared" si="2"/>
        <v>32.330573770491803</v>
      </c>
      <c r="N14" s="55">
        <f t="shared" si="8"/>
        <v>2.9042622950819674</v>
      </c>
      <c r="O14" s="56">
        <f t="shared" si="9"/>
        <v>90.620300546448078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20879.2124</v>
      </c>
      <c r="E15" s="59">
        <f t="shared" si="3"/>
        <v>11832.99</v>
      </c>
      <c r="F15" s="54">
        <f>IF($F$9="A",Data!$N$6,IF($F$9="B",Data!$N$7,IF($F$9="C",Data!$N$8,IF($F$9="D",Data!$N$9,0))))</f>
        <v>1062.96</v>
      </c>
      <c r="G15" s="57">
        <f t="shared" si="4"/>
        <v>33775.162400000001</v>
      </c>
      <c r="H15" s="58">
        <f t="shared" si="0"/>
        <v>1739.9343666666666</v>
      </c>
      <c r="I15" s="58">
        <f t="shared" si="5"/>
        <v>986.08249999999998</v>
      </c>
      <c r="J15" s="58">
        <f t="shared" si="6"/>
        <v>88.58</v>
      </c>
      <c r="K15" s="57">
        <f t="shared" si="7"/>
        <v>2814.5968666666668</v>
      </c>
      <c r="L15" s="55">
        <f t="shared" si="1"/>
        <v>57.047028415300545</v>
      </c>
      <c r="M15" s="55">
        <f t="shared" si="2"/>
        <v>32.330573770491803</v>
      </c>
      <c r="N15" s="55">
        <f t="shared" si="8"/>
        <v>2.9042622950819674</v>
      </c>
      <c r="O15" s="56">
        <f t="shared" si="9"/>
        <v>92.281864480874304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21487.344800000003</v>
      </c>
      <c r="E16" s="59">
        <f t="shared" si="3"/>
        <v>11832.99</v>
      </c>
      <c r="F16" s="54">
        <f>IF($F$9="A",Data!$N$6,IF($F$9="B",Data!$N$7,IF($F$9="C",Data!$N$8,IF($F$9="D",Data!$N$9,0))))</f>
        <v>1062.96</v>
      </c>
      <c r="G16" s="57">
        <f t="shared" si="4"/>
        <v>34383.294800000003</v>
      </c>
      <c r="H16" s="58">
        <f t="shared" si="0"/>
        <v>1790.6120666666668</v>
      </c>
      <c r="I16" s="58">
        <f t="shared" si="5"/>
        <v>986.08249999999998</v>
      </c>
      <c r="J16" s="58">
        <f t="shared" si="6"/>
        <v>88.58</v>
      </c>
      <c r="K16" s="57">
        <f t="shared" si="7"/>
        <v>2865.2745666666669</v>
      </c>
      <c r="L16" s="55">
        <f t="shared" si="1"/>
        <v>58.708592349726786</v>
      </c>
      <c r="M16" s="55">
        <f t="shared" si="2"/>
        <v>32.330573770491803</v>
      </c>
      <c r="N16" s="55">
        <f t="shared" si="8"/>
        <v>2.9042622950819674</v>
      </c>
      <c r="O16" s="56">
        <f t="shared" si="9"/>
        <v>93.943428415300559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22095.477200000001</v>
      </c>
      <c r="E17" s="59">
        <f t="shared" si="3"/>
        <v>11832.99</v>
      </c>
      <c r="F17" s="54">
        <f>IF($F$9="A",Data!$N$6,IF($F$9="B",Data!$N$7,IF($F$9="C",Data!$N$8,IF($F$9="D",Data!$N$9,0))))</f>
        <v>1062.96</v>
      </c>
      <c r="G17" s="57">
        <f t="shared" si="4"/>
        <v>34991.427199999998</v>
      </c>
      <c r="H17" s="58">
        <f t="shared" si="0"/>
        <v>1841.2897666666668</v>
      </c>
      <c r="I17" s="58">
        <f t="shared" si="5"/>
        <v>986.08249999999998</v>
      </c>
      <c r="J17" s="58">
        <f t="shared" si="6"/>
        <v>88.58</v>
      </c>
      <c r="K17" s="57">
        <f t="shared" si="7"/>
        <v>2915.9522666666667</v>
      </c>
      <c r="L17" s="55">
        <f t="shared" si="1"/>
        <v>60.370156284153012</v>
      </c>
      <c r="M17" s="55">
        <f t="shared" si="2"/>
        <v>32.330573770491803</v>
      </c>
      <c r="N17" s="55">
        <f t="shared" si="8"/>
        <v>2.9042622950819674</v>
      </c>
      <c r="O17" s="56">
        <f t="shared" si="9"/>
        <v>95.604992349726786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22703.609600000003</v>
      </c>
      <c r="E18" s="59">
        <f t="shared" si="3"/>
        <v>11832.99</v>
      </c>
      <c r="F18" s="54">
        <f>IF($F$9="A",Data!$N$6,IF($F$9="B",Data!$N$7,IF($F$9="C",Data!$N$8,IF($F$9="D",Data!$N$9,0))))</f>
        <v>1062.96</v>
      </c>
      <c r="G18" s="57">
        <f t="shared" si="4"/>
        <v>35599.559600000001</v>
      </c>
      <c r="H18" s="58">
        <f t="shared" si="0"/>
        <v>1891.967466666667</v>
      </c>
      <c r="I18" s="58">
        <f t="shared" si="5"/>
        <v>986.08249999999998</v>
      </c>
      <c r="J18" s="58">
        <f t="shared" si="6"/>
        <v>88.58</v>
      </c>
      <c r="K18" s="57">
        <f t="shared" si="7"/>
        <v>2966.6299666666669</v>
      </c>
      <c r="L18" s="55">
        <f t="shared" si="1"/>
        <v>62.031720218579245</v>
      </c>
      <c r="M18" s="55">
        <f t="shared" si="2"/>
        <v>32.330573770491803</v>
      </c>
      <c r="N18" s="55">
        <f t="shared" si="8"/>
        <v>2.9042622950819674</v>
      </c>
      <c r="O18" s="56">
        <f>SUM(L18:N18)</f>
        <v>97.266556284153012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23311.742000000002</v>
      </c>
      <c r="E19" s="59">
        <f t="shared" si="3"/>
        <v>11832.99</v>
      </c>
      <c r="F19" s="54">
        <f>IF($F$9="A",Data!$N$6,IF($F$9="B",Data!$N$7,IF($F$9="C",Data!$N$8,IF($F$9="D",Data!$N$9,0))))</f>
        <v>1062.96</v>
      </c>
      <c r="G19" s="57">
        <f t="shared" si="4"/>
        <v>36207.692000000003</v>
      </c>
      <c r="H19" s="58">
        <f t="shared" si="0"/>
        <v>1942.6451666666669</v>
      </c>
      <c r="I19" s="58">
        <f t="shared" si="5"/>
        <v>986.08249999999998</v>
      </c>
      <c r="J19" s="58">
        <f t="shared" si="6"/>
        <v>88.58</v>
      </c>
      <c r="K19" s="57">
        <f t="shared" si="7"/>
        <v>3017.3076666666666</v>
      </c>
      <c r="L19" s="55">
        <f t="shared" si="1"/>
        <v>63.693284153005472</v>
      </c>
      <c r="M19" s="55">
        <f t="shared" si="2"/>
        <v>32.330573770491803</v>
      </c>
      <c r="N19" s="55">
        <f t="shared" si="8"/>
        <v>2.9042622950819674</v>
      </c>
      <c r="O19" s="56">
        <f t="shared" si="9"/>
        <v>98.928120218579238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23919.874400000001</v>
      </c>
      <c r="E20" s="59">
        <f t="shared" si="3"/>
        <v>11832.99</v>
      </c>
      <c r="F20" s="54">
        <f>IF($F$9="A",Data!$N$6,IF($F$9="B",Data!$N$7,IF($F$9="C",Data!$N$8,IF($F$9="D",Data!$N$9,0))))</f>
        <v>1062.96</v>
      </c>
      <c r="G20" s="57">
        <f t="shared" si="4"/>
        <v>36815.824399999998</v>
      </c>
      <c r="H20" s="58">
        <f t="shared" si="0"/>
        <v>1993.3228666666666</v>
      </c>
      <c r="I20" s="58">
        <f t="shared" si="5"/>
        <v>986.08249999999998</v>
      </c>
      <c r="J20" s="58">
        <f t="shared" si="6"/>
        <v>88.58</v>
      </c>
      <c r="K20" s="57">
        <f t="shared" si="7"/>
        <v>3067.9853666666668</v>
      </c>
      <c r="L20" s="55">
        <f t="shared" si="1"/>
        <v>65.354848087431691</v>
      </c>
      <c r="M20" s="55">
        <f t="shared" si="2"/>
        <v>32.330573770491803</v>
      </c>
      <c r="N20" s="55">
        <f t="shared" si="8"/>
        <v>2.9042622950819674</v>
      </c>
      <c r="O20" s="56">
        <f t="shared" si="9"/>
        <v>100.58968415300546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24528.006800000003</v>
      </c>
      <c r="E21" s="59">
        <f t="shared" si="3"/>
        <v>11832.99</v>
      </c>
      <c r="F21" s="54">
        <f>IF($F$9="A",Data!$N$6,IF($F$9="B",Data!$N$7,IF($F$9="C",Data!$N$8,IF($F$9="D",Data!$N$9,0))))</f>
        <v>1062.96</v>
      </c>
      <c r="G21" s="57">
        <f t="shared" si="4"/>
        <v>37423.9568</v>
      </c>
      <c r="H21" s="58">
        <f t="shared" si="0"/>
        <v>2044.0005666666668</v>
      </c>
      <c r="I21" s="58">
        <f t="shared" si="5"/>
        <v>986.08249999999998</v>
      </c>
      <c r="J21" s="58">
        <f t="shared" si="6"/>
        <v>88.58</v>
      </c>
      <c r="K21" s="57">
        <f t="shared" si="7"/>
        <v>3118.663066666667</v>
      </c>
      <c r="L21" s="55">
        <f t="shared" si="1"/>
        <v>67.016412021857931</v>
      </c>
      <c r="M21" s="55">
        <f t="shared" si="2"/>
        <v>32.330573770491803</v>
      </c>
      <c r="N21" s="55">
        <f t="shared" si="8"/>
        <v>2.9042622950819674</v>
      </c>
      <c r="O21" s="56">
        <f t="shared" si="9"/>
        <v>102.25124808743169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25136.139200000001</v>
      </c>
      <c r="E22" s="59">
        <f t="shared" si="3"/>
        <v>11832.99</v>
      </c>
      <c r="F22" s="54">
        <f>IF($F$9="A",Data!$N$6,IF($F$9="B",Data!$N$7,IF($F$9="C",Data!$N$8,IF($F$9="D",Data!$N$9,0))))</f>
        <v>1062.96</v>
      </c>
      <c r="G22" s="57">
        <f t="shared" si="4"/>
        <v>38032.089200000002</v>
      </c>
      <c r="H22" s="58">
        <f t="shared" si="0"/>
        <v>2094.6782666666668</v>
      </c>
      <c r="I22" s="58">
        <f t="shared" si="5"/>
        <v>986.08249999999998</v>
      </c>
      <c r="J22" s="58">
        <f t="shared" si="6"/>
        <v>88.58</v>
      </c>
      <c r="K22" s="57">
        <f t="shared" si="7"/>
        <v>3169.3407666666667</v>
      </c>
      <c r="L22" s="55">
        <f t="shared" si="1"/>
        <v>68.677975956284158</v>
      </c>
      <c r="M22" s="55">
        <f t="shared" si="2"/>
        <v>32.330573770491803</v>
      </c>
      <c r="N22" s="55">
        <f t="shared" si="8"/>
        <v>2.9042622950819674</v>
      </c>
      <c r="O22" s="56">
        <f t="shared" si="9"/>
        <v>103.91281202185792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25744.271600000004</v>
      </c>
      <c r="E23" s="59">
        <f t="shared" si="3"/>
        <v>11832.99</v>
      </c>
      <c r="F23" s="54">
        <f>IF($F$9="A",Data!$N$6,IF($F$9="B",Data!$N$7,IF($F$9="C",Data!$N$8,IF($F$9="D",Data!$N$9,0))))</f>
        <v>1062.96</v>
      </c>
      <c r="G23" s="57">
        <f t="shared" si="4"/>
        <v>38640.221600000004</v>
      </c>
      <c r="H23" s="58">
        <f t="shared" si="0"/>
        <v>2145.355966666667</v>
      </c>
      <c r="I23" s="58">
        <f t="shared" si="5"/>
        <v>986.08249999999998</v>
      </c>
      <c r="J23" s="58">
        <f t="shared" si="6"/>
        <v>88.58</v>
      </c>
      <c r="K23" s="57">
        <f t="shared" si="7"/>
        <v>3220.0184666666669</v>
      </c>
      <c r="L23" s="55">
        <f t="shared" si="1"/>
        <v>70.339539890710398</v>
      </c>
      <c r="M23" s="55">
        <f t="shared" si="2"/>
        <v>32.330573770491803</v>
      </c>
      <c r="N23" s="55">
        <f t="shared" si="8"/>
        <v>2.9042622950819674</v>
      </c>
      <c r="O23" s="56">
        <f t="shared" si="9"/>
        <v>105.57437595628417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26352.404000000002</v>
      </c>
      <c r="E24" s="59">
        <f t="shared" si="3"/>
        <v>11832.99</v>
      </c>
      <c r="F24" s="54">
        <f>IF($F$9="A",Data!$N$6,IF($F$9="B",Data!$N$7,IF($F$9="C",Data!$N$8,IF($F$9="D",Data!$N$9,0))))</f>
        <v>1062.96</v>
      </c>
      <c r="G24" s="57">
        <f t="shared" si="4"/>
        <v>39248.353999999999</v>
      </c>
      <c r="H24" s="58">
        <f t="shared" si="0"/>
        <v>2196.0336666666667</v>
      </c>
      <c r="I24" s="58">
        <f t="shared" si="5"/>
        <v>986.08249999999998</v>
      </c>
      <c r="J24" s="58">
        <f t="shared" si="6"/>
        <v>88.58</v>
      </c>
      <c r="K24" s="57">
        <f t="shared" si="7"/>
        <v>3270.6961666666666</v>
      </c>
      <c r="L24" s="55">
        <f t="shared" si="1"/>
        <v>72.001103825136624</v>
      </c>
      <c r="M24" s="55">
        <f t="shared" si="2"/>
        <v>32.330573770491803</v>
      </c>
      <c r="N24" s="55">
        <f t="shared" si="8"/>
        <v>2.9042622950819674</v>
      </c>
      <c r="O24" s="56">
        <f t="shared" si="9"/>
        <v>107.2359398907104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26960.536400000005</v>
      </c>
      <c r="E25" s="59">
        <f t="shared" si="3"/>
        <v>11832.99</v>
      </c>
      <c r="F25" s="54">
        <f>IF($F$9="A",Data!$N$6,IF($F$9="B",Data!$N$7,IF($F$9="C",Data!$N$8,IF($F$9="D",Data!$N$9,0))))</f>
        <v>1062.96</v>
      </c>
      <c r="G25" s="57">
        <f t="shared" si="4"/>
        <v>39856.486400000002</v>
      </c>
      <c r="H25" s="58">
        <f t="shared" si="0"/>
        <v>2246.7113666666669</v>
      </c>
      <c r="I25" s="58">
        <f t="shared" si="5"/>
        <v>986.08249999999998</v>
      </c>
      <c r="J25" s="58">
        <f t="shared" si="6"/>
        <v>88.58</v>
      </c>
      <c r="K25" s="57">
        <f t="shared" si="7"/>
        <v>3321.3738666666668</v>
      </c>
      <c r="L25" s="55">
        <f t="shared" si="1"/>
        <v>73.662667759562851</v>
      </c>
      <c r="M25" s="55">
        <f t="shared" si="2"/>
        <v>32.330573770491803</v>
      </c>
      <c r="N25" s="55">
        <f t="shared" si="8"/>
        <v>2.9042622950819674</v>
      </c>
      <c r="O25" s="56">
        <f t="shared" si="9"/>
        <v>108.89750382513662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27568.668800000003</v>
      </c>
      <c r="E26" s="59">
        <f t="shared" si="3"/>
        <v>11832.99</v>
      </c>
      <c r="F26" s="54">
        <f>IF($F$9="A",Data!$N$6,IF($F$9="B",Data!$N$7,IF($F$9="C",Data!$N$8,IF($F$9="D",Data!$N$9,0))))</f>
        <v>1062.96</v>
      </c>
      <c r="G26" s="57">
        <f t="shared" si="4"/>
        <v>40464.618800000004</v>
      </c>
      <c r="H26" s="58">
        <f t="shared" si="0"/>
        <v>2297.3890666666671</v>
      </c>
      <c r="I26" s="58">
        <f t="shared" si="5"/>
        <v>986.08249999999998</v>
      </c>
      <c r="J26" s="58">
        <f t="shared" si="6"/>
        <v>88.58</v>
      </c>
      <c r="K26" s="57">
        <f t="shared" si="7"/>
        <v>3372.051566666667</v>
      </c>
      <c r="L26" s="55">
        <f t="shared" si="1"/>
        <v>75.324231693989077</v>
      </c>
      <c r="M26" s="55">
        <f t="shared" si="2"/>
        <v>32.330573770491803</v>
      </c>
      <c r="N26" s="55">
        <f t="shared" si="8"/>
        <v>2.9042622950819674</v>
      </c>
      <c r="O26" s="56">
        <f t="shared" si="9"/>
        <v>110.55906775956285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28176.801200000002</v>
      </c>
      <c r="E27" s="59">
        <f t="shared" si="3"/>
        <v>11832.99</v>
      </c>
      <c r="F27" s="54">
        <f>IF($F$9="A",Data!$N$6,IF($F$9="B",Data!$N$7,IF($F$9="C",Data!$N$8,IF($F$9="D",Data!$N$9,0))))</f>
        <v>1062.96</v>
      </c>
      <c r="G27" s="57">
        <f t="shared" si="4"/>
        <v>41072.751199999999</v>
      </c>
      <c r="H27" s="58">
        <f t="shared" si="0"/>
        <v>2348.0667666666668</v>
      </c>
      <c r="I27" s="58">
        <f t="shared" si="5"/>
        <v>986.08249999999998</v>
      </c>
      <c r="J27" s="58">
        <f t="shared" si="6"/>
        <v>88.58</v>
      </c>
      <c r="K27" s="57">
        <f t="shared" si="7"/>
        <v>3422.7292666666667</v>
      </c>
      <c r="L27" s="55">
        <f t="shared" si="1"/>
        <v>76.985795628415303</v>
      </c>
      <c r="M27" s="55">
        <f t="shared" si="2"/>
        <v>32.330573770491803</v>
      </c>
      <c r="N27" s="55">
        <f t="shared" si="8"/>
        <v>2.9042622950819674</v>
      </c>
      <c r="O27" s="56">
        <f t="shared" si="9"/>
        <v>112.22063169398908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28784.933600000004</v>
      </c>
      <c r="E28" s="59">
        <f t="shared" si="3"/>
        <v>11832.99</v>
      </c>
      <c r="F28" s="54">
        <f>IF($F$9="A",Data!$N$6,IF($F$9="B",Data!$N$7,IF($F$9="C",Data!$N$8,IF($F$9="D",Data!$N$9,0))))</f>
        <v>1062.96</v>
      </c>
      <c r="G28" s="57">
        <f t="shared" si="4"/>
        <v>41680.883600000001</v>
      </c>
      <c r="H28" s="58">
        <f t="shared" si="0"/>
        <v>2398.744466666667</v>
      </c>
      <c r="I28" s="58">
        <f t="shared" si="5"/>
        <v>986.08249999999998</v>
      </c>
      <c r="J28" s="58">
        <f t="shared" si="6"/>
        <v>88.58</v>
      </c>
      <c r="K28" s="57">
        <f t="shared" si="7"/>
        <v>3473.4069666666669</v>
      </c>
      <c r="L28" s="55">
        <f t="shared" si="1"/>
        <v>78.647359562841544</v>
      </c>
      <c r="M28" s="55">
        <f t="shared" si="2"/>
        <v>32.330573770491803</v>
      </c>
      <c r="N28" s="55">
        <f t="shared" si="8"/>
        <v>2.9042622950819674</v>
      </c>
      <c r="O28" s="56">
        <f t="shared" si="9"/>
        <v>113.8821956284153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29393.066000000003</v>
      </c>
      <c r="E29" s="59">
        <f t="shared" si="3"/>
        <v>11832.99</v>
      </c>
      <c r="F29" s="54">
        <f>IF($F$9="A",Data!$N$6,IF($F$9="B",Data!$N$7,IF($F$9="C",Data!$N$8,IF($F$9="D",Data!$N$9,0))))</f>
        <v>1062.96</v>
      </c>
      <c r="G29" s="57">
        <f t="shared" si="4"/>
        <v>42289.016000000003</v>
      </c>
      <c r="H29" s="58">
        <f t="shared" si="0"/>
        <v>2449.4221666666667</v>
      </c>
      <c r="I29" s="58">
        <f t="shared" si="5"/>
        <v>986.08249999999998</v>
      </c>
      <c r="J29" s="58">
        <f t="shared" si="6"/>
        <v>88.58</v>
      </c>
      <c r="K29" s="57">
        <f t="shared" si="7"/>
        <v>3524.0846666666666</v>
      </c>
      <c r="L29" s="55">
        <f t="shared" si="1"/>
        <v>80.30892349726777</v>
      </c>
      <c r="M29" s="55">
        <f t="shared" si="2"/>
        <v>32.330573770491803</v>
      </c>
      <c r="N29" s="55">
        <f t="shared" si="8"/>
        <v>2.9042622950819674</v>
      </c>
      <c r="O29" s="56">
        <f t="shared" si="9"/>
        <v>115.54375956284153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30001.198400000001</v>
      </c>
      <c r="E30" s="59">
        <f t="shared" si="3"/>
        <v>11832.99</v>
      </c>
      <c r="F30" s="54">
        <f>IF($F$9="A",Data!$N$6,IF($F$9="B",Data!$N$7,IF($F$9="C",Data!$N$8,IF($F$9="D",Data!$N$9,0))))</f>
        <v>1062.96</v>
      </c>
      <c r="G30" s="57">
        <f t="shared" si="4"/>
        <v>42897.148399999998</v>
      </c>
      <c r="H30" s="58">
        <f t="shared" si="0"/>
        <v>2500.0998666666669</v>
      </c>
      <c r="I30" s="58">
        <f t="shared" si="5"/>
        <v>986.08249999999998</v>
      </c>
      <c r="J30" s="58">
        <f t="shared" si="6"/>
        <v>88.58</v>
      </c>
      <c r="K30" s="57">
        <f t="shared" si="7"/>
        <v>3574.7623666666668</v>
      </c>
      <c r="L30" s="55">
        <f t="shared" si="1"/>
        <v>81.970487431693996</v>
      </c>
      <c r="M30" s="55">
        <f t="shared" si="2"/>
        <v>32.330573770491803</v>
      </c>
      <c r="N30" s="55">
        <f t="shared" si="8"/>
        <v>2.9042622950819674</v>
      </c>
      <c r="O30" s="56">
        <f t="shared" si="9"/>
        <v>117.20532349726776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30609.330800000003</v>
      </c>
      <c r="E31" s="59">
        <f t="shared" si="3"/>
        <v>11832.99</v>
      </c>
      <c r="F31" s="54">
        <f>IF($F$9="A",Data!$N$6,IF($F$9="B",Data!$N$7,IF($F$9="C",Data!$N$8,IF($F$9="D",Data!$N$9,0))))</f>
        <v>1062.96</v>
      </c>
      <c r="G31" s="57">
        <f t="shared" si="4"/>
        <v>43505.2808</v>
      </c>
      <c r="H31" s="58">
        <f t="shared" si="0"/>
        <v>2550.7775666666671</v>
      </c>
      <c r="I31" s="58">
        <f t="shared" si="5"/>
        <v>986.08249999999998</v>
      </c>
      <c r="J31" s="58">
        <f t="shared" si="6"/>
        <v>88.58</v>
      </c>
      <c r="K31" s="57">
        <f t="shared" si="7"/>
        <v>3625.440066666667</v>
      </c>
      <c r="L31" s="55">
        <f t="shared" si="1"/>
        <v>83.632051366120223</v>
      </c>
      <c r="M31" s="55">
        <f t="shared" si="2"/>
        <v>32.330573770491803</v>
      </c>
      <c r="N31" s="55">
        <f t="shared" si="8"/>
        <v>2.9042622950819674</v>
      </c>
      <c r="O31" s="56">
        <f t="shared" si="9"/>
        <v>118.86688743169398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31217.463200000006</v>
      </c>
      <c r="E32" s="59">
        <f t="shared" si="3"/>
        <v>11832.99</v>
      </c>
      <c r="F32" s="54">
        <f>IF($F$9="A",Data!$N$6,IF($F$9="B",Data!$N$7,IF($F$9="C",Data!$N$8,IF($F$9="D",Data!$N$9,0))))</f>
        <v>1062.96</v>
      </c>
      <c r="G32" s="57">
        <f t="shared" si="4"/>
        <v>44113.413200000003</v>
      </c>
      <c r="H32" s="58">
        <f t="shared" si="0"/>
        <v>2601.4552666666673</v>
      </c>
      <c r="I32" s="58">
        <f t="shared" si="5"/>
        <v>986.08249999999998</v>
      </c>
      <c r="J32" s="58">
        <f t="shared" si="6"/>
        <v>88.58</v>
      </c>
      <c r="K32" s="57">
        <f t="shared" si="7"/>
        <v>3676.1177666666672</v>
      </c>
      <c r="L32" s="55">
        <f t="shared" si="1"/>
        <v>85.293615300546463</v>
      </c>
      <c r="M32" s="55">
        <f t="shared" si="2"/>
        <v>32.330573770491803</v>
      </c>
      <c r="N32" s="55">
        <f t="shared" si="8"/>
        <v>2.9042622950819674</v>
      </c>
      <c r="O32" s="56">
        <f t="shared" si="9"/>
        <v>120.52845136612024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31825.595600000001</v>
      </c>
      <c r="E33" s="59">
        <f t="shared" si="3"/>
        <v>11832.99</v>
      </c>
      <c r="F33" s="54">
        <f>IF($F$9="A",Data!$N$6,IF($F$9="B",Data!$N$7,IF($F$9="C",Data!$N$8,IF($F$9="D",Data!$N$9,0))))</f>
        <v>1062.96</v>
      </c>
      <c r="G33" s="57">
        <f t="shared" si="4"/>
        <v>44721.545599999998</v>
      </c>
      <c r="H33" s="58">
        <f t="shared" si="0"/>
        <v>2652.1329666666666</v>
      </c>
      <c r="I33" s="58">
        <f t="shared" si="5"/>
        <v>986.08249999999998</v>
      </c>
      <c r="J33" s="58">
        <f t="shared" si="6"/>
        <v>88.58</v>
      </c>
      <c r="K33" s="57">
        <f t="shared" si="7"/>
        <v>3726.7954666666665</v>
      </c>
      <c r="L33" s="55">
        <f t="shared" si="1"/>
        <v>86.955179234972675</v>
      </c>
      <c r="M33" s="55">
        <f t="shared" si="2"/>
        <v>32.330573770491803</v>
      </c>
      <c r="N33" s="55">
        <f t="shared" si="8"/>
        <v>2.9042622950819674</v>
      </c>
      <c r="O33" s="56">
        <f t="shared" si="9"/>
        <v>122.19001530054643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32433.728000000003</v>
      </c>
      <c r="E34" s="59">
        <f t="shared" si="3"/>
        <v>11832.99</v>
      </c>
      <c r="F34" s="54">
        <f>IF($F$9="A",Data!$N$6,IF($F$9="B",Data!$N$7,IF($F$9="C",Data!$N$8,IF($F$9="D",Data!$N$9,0))))</f>
        <v>1062.96</v>
      </c>
      <c r="G34" s="57">
        <f t="shared" si="4"/>
        <v>45329.678</v>
      </c>
      <c r="H34" s="58">
        <f t="shared" si="0"/>
        <v>2702.8106666666667</v>
      </c>
      <c r="I34" s="58">
        <f t="shared" si="5"/>
        <v>986.08249999999998</v>
      </c>
      <c r="J34" s="58">
        <f t="shared" si="6"/>
        <v>88.58</v>
      </c>
      <c r="K34" s="57">
        <f t="shared" si="7"/>
        <v>3777.4731666666667</v>
      </c>
      <c r="L34" s="55">
        <f t="shared" si="1"/>
        <v>88.616743169398916</v>
      </c>
      <c r="M34" s="55">
        <f t="shared" si="2"/>
        <v>32.330573770491803</v>
      </c>
      <c r="N34" s="55">
        <f t="shared" si="8"/>
        <v>2.9042622950819674</v>
      </c>
      <c r="O34" s="56">
        <f t="shared" si="9"/>
        <v>123.85157923497269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33041.860400000005</v>
      </c>
      <c r="E35" s="59">
        <f t="shared" si="3"/>
        <v>11832.99</v>
      </c>
      <c r="F35" s="54">
        <f>IF($F$9="A",Data!$N$6,IF($F$9="B",Data!$N$7,IF($F$9="C",Data!$N$8,IF($F$9="D",Data!$N$9,0))))</f>
        <v>1062.96</v>
      </c>
      <c r="G35" s="57">
        <f t="shared" si="4"/>
        <v>45937.810400000002</v>
      </c>
      <c r="H35" s="58">
        <f t="shared" si="0"/>
        <v>2753.4883666666669</v>
      </c>
      <c r="I35" s="58">
        <f t="shared" si="5"/>
        <v>986.08249999999998</v>
      </c>
      <c r="J35" s="58">
        <f t="shared" si="6"/>
        <v>88.58</v>
      </c>
      <c r="K35" s="57">
        <f t="shared" si="7"/>
        <v>3828.1508666666668</v>
      </c>
      <c r="L35" s="55">
        <f t="shared" si="1"/>
        <v>90.278307103825156</v>
      </c>
      <c r="M35" s="55">
        <f t="shared" si="2"/>
        <v>32.330573770491803</v>
      </c>
      <c r="N35" s="55">
        <f t="shared" si="8"/>
        <v>2.9042622950819674</v>
      </c>
      <c r="O35" s="56">
        <f t="shared" si="9"/>
        <v>125.51314316939892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33649.992800000007</v>
      </c>
      <c r="E36" s="59">
        <f t="shared" si="3"/>
        <v>11832.99</v>
      </c>
      <c r="F36" s="54">
        <f>IF($F$9="A",Data!$N$6,IF($F$9="B",Data!$N$7,IF($F$9="C",Data!$N$8,IF($F$9="D",Data!$N$9,0))))</f>
        <v>1062.96</v>
      </c>
      <c r="G36" s="57">
        <f t="shared" si="4"/>
        <v>46545.942800000004</v>
      </c>
      <c r="H36" s="58">
        <f t="shared" si="0"/>
        <v>2804.1660666666671</v>
      </c>
      <c r="I36" s="58">
        <f t="shared" si="5"/>
        <v>986.08249999999998</v>
      </c>
      <c r="J36" s="58">
        <f t="shared" si="6"/>
        <v>88.58</v>
      </c>
      <c r="K36" s="57">
        <f t="shared" si="7"/>
        <v>3878.828566666667</v>
      </c>
      <c r="L36" s="55">
        <f t="shared" si="1"/>
        <v>91.939871038251383</v>
      </c>
      <c r="M36" s="55">
        <f t="shared" si="2"/>
        <v>32.330573770491803</v>
      </c>
      <c r="N36" s="55">
        <f t="shared" si="8"/>
        <v>2.9042622950819674</v>
      </c>
      <c r="O36" s="56">
        <f t="shared" si="9"/>
        <v>127.17470710382514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34258.125200000002</v>
      </c>
      <c r="E37" s="59">
        <f t="shared" si="3"/>
        <v>11832.99</v>
      </c>
      <c r="F37" s="54">
        <f>IF($F$9="A",Data!$N$6,IF($F$9="B",Data!$N$7,IF($F$9="C",Data!$N$8,IF($F$9="D",Data!$N$9,0))))</f>
        <v>1062.96</v>
      </c>
      <c r="G37" s="57">
        <f t="shared" si="4"/>
        <v>47154.075199999999</v>
      </c>
      <c r="H37" s="58">
        <f t="shared" si="0"/>
        <v>2854.8437666666669</v>
      </c>
      <c r="I37" s="58">
        <f t="shared" si="5"/>
        <v>986.08249999999998</v>
      </c>
      <c r="J37" s="58">
        <f t="shared" si="6"/>
        <v>88.58</v>
      </c>
      <c r="K37" s="57">
        <f t="shared" si="7"/>
        <v>3929.5062666666668</v>
      </c>
      <c r="L37" s="55">
        <f t="shared" si="1"/>
        <v>93.601434972677595</v>
      </c>
      <c r="M37" s="55">
        <f t="shared" si="2"/>
        <v>32.330573770491803</v>
      </c>
      <c r="N37" s="55">
        <f t="shared" si="8"/>
        <v>2.9042622950819674</v>
      </c>
      <c r="O37" s="56">
        <f t="shared" si="9"/>
        <v>128.83627103825137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34866.257600000004</v>
      </c>
      <c r="E38" s="59">
        <f t="shared" si="3"/>
        <v>11832.99</v>
      </c>
      <c r="F38" s="54">
        <f>IF($F$9="A",Data!$N$6,IF($F$9="B",Data!$N$7,IF($F$9="C",Data!$N$8,IF($F$9="D",Data!$N$9,0))))</f>
        <v>1062.96</v>
      </c>
      <c r="G38" s="57">
        <f t="shared" si="4"/>
        <v>47762.207600000002</v>
      </c>
      <c r="H38" s="58">
        <f t="shared" si="0"/>
        <v>2905.521466666667</v>
      </c>
      <c r="I38" s="58">
        <f t="shared" si="5"/>
        <v>986.08249999999998</v>
      </c>
      <c r="J38" s="58">
        <f t="shared" si="6"/>
        <v>88.58</v>
      </c>
      <c r="K38" s="57">
        <f t="shared" si="7"/>
        <v>3980.1839666666669</v>
      </c>
      <c r="L38" s="55">
        <f t="shared" si="1"/>
        <v>95.262998907103835</v>
      </c>
      <c r="M38" s="55">
        <f t="shared" si="2"/>
        <v>32.330573770491803</v>
      </c>
      <c r="N38" s="55">
        <f t="shared" si="8"/>
        <v>2.9042622950819674</v>
      </c>
      <c r="O38" s="56">
        <f t="shared" si="9"/>
        <v>130.49783497267759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35474.39</v>
      </c>
      <c r="E39" s="59">
        <f t="shared" si="3"/>
        <v>11832.99</v>
      </c>
      <c r="F39" s="54">
        <f>IF($F$9="A",Data!$N$6,IF($F$9="B",Data!$N$7,IF($F$9="C",Data!$N$8,IF($F$9="D",Data!$N$9,0))))</f>
        <v>1062.96</v>
      </c>
      <c r="G39" s="57">
        <f t="shared" si="4"/>
        <v>48370.34</v>
      </c>
      <c r="H39" s="58">
        <f t="shared" si="0"/>
        <v>2956.1991666666668</v>
      </c>
      <c r="I39" s="58">
        <f t="shared" si="5"/>
        <v>986.08249999999998</v>
      </c>
      <c r="J39" s="58">
        <f t="shared" si="6"/>
        <v>88.58</v>
      </c>
      <c r="K39" s="57">
        <f t="shared" si="7"/>
        <v>4030.8616666666667</v>
      </c>
      <c r="L39" s="55">
        <f t="shared" si="1"/>
        <v>96.924562841530047</v>
      </c>
      <c r="M39" s="55">
        <f t="shared" si="2"/>
        <v>32.330573770491803</v>
      </c>
      <c r="N39" s="55">
        <f t="shared" si="8"/>
        <v>2.9042622950819674</v>
      </c>
      <c r="O39" s="56">
        <f t="shared" si="9"/>
        <v>132.15939890710382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36082.522400000002</v>
      </c>
      <c r="E40" s="59">
        <f t="shared" si="3"/>
        <v>11832.99</v>
      </c>
      <c r="F40" s="54">
        <f>IF($F$9="A",Data!$N$6,IF($F$9="B",Data!$N$7,IF($F$9="C",Data!$N$8,IF($F$9="D",Data!$N$9,0))))</f>
        <v>1062.96</v>
      </c>
      <c r="G40" s="57">
        <f t="shared" si="4"/>
        <v>48978.472399999999</v>
      </c>
      <c r="H40" s="58">
        <f t="shared" si="0"/>
        <v>3006.876866666667</v>
      </c>
      <c r="I40" s="58">
        <f t="shared" si="5"/>
        <v>986.08249999999998</v>
      </c>
      <c r="J40" s="58">
        <f t="shared" si="6"/>
        <v>88.58</v>
      </c>
      <c r="K40" s="57">
        <f t="shared" si="7"/>
        <v>4081.5393666666669</v>
      </c>
      <c r="L40" s="55">
        <f t="shared" si="1"/>
        <v>98.586126775956288</v>
      </c>
      <c r="M40" s="55">
        <f t="shared" si="2"/>
        <v>32.330573770491803</v>
      </c>
      <c r="N40" s="55">
        <f t="shared" si="8"/>
        <v>2.9042622950819674</v>
      </c>
      <c r="O40" s="56">
        <f t="shared" si="9"/>
        <v>133.82096284153005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36690.654800000004</v>
      </c>
      <c r="E41" s="59">
        <f t="shared" si="3"/>
        <v>11832.99</v>
      </c>
      <c r="F41" s="54">
        <f>IF($F$9="A",Data!$N$6,IF($F$9="B",Data!$N$7,IF($F$9="C",Data!$N$8,IF($F$9="D",Data!$N$9,0))))</f>
        <v>1062.96</v>
      </c>
      <c r="G41" s="57">
        <f t="shared" si="4"/>
        <v>49586.604800000001</v>
      </c>
      <c r="H41" s="58">
        <f t="shared" si="0"/>
        <v>3057.5545666666671</v>
      </c>
      <c r="I41" s="58">
        <f t="shared" si="5"/>
        <v>986.08249999999998</v>
      </c>
      <c r="J41" s="58">
        <f t="shared" si="6"/>
        <v>88.58</v>
      </c>
      <c r="K41" s="57">
        <f t="shared" si="7"/>
        <v>4132.2170666666671</v>
      </c>
      <c r="L41" s="55">
        <f t="shared" si="1"/>
        <v>100.24769071038253</v>
      </c>
      <c r="M41" s="55">
        <f t="shared" si="2"/>
        <v>32.330573770491803</v>
      </c>
      <c r="N41" s="55">
        <f t="shared" si="8"/>
        <v>2.9042622950819674</v>
      </c>
      <c r="O41" s="56">
        <f t="shared" si="9"/>
        <v>135.4825267759563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37298.787200000006</v>
      </c>
      <c r="E42" s="59">
        <f t="shared" si="3"/>
        <v>11832.99</v>
      </c>
      <c r="F42" s="54">
        <f>IF($F$9="A",Data!$N$6,IF($F$9="B",Data!$N$7,IF($F$9="C",Data!$N$8,IF($F$9="D",Data!$N$9,0))))</f>
        <v>1062.96</v>
      </c>
      <c r="G42" s="57">
        <f t="shared" si="4"/>
        <v>50194.737200000003</v>
      </c>
      <c r="H42" s="58">
        <f t="shared" si="0"/>
        <v>3108.2322666666673</v>
      </c>
      <c r="I42" s="58">
        <f t="shared" si="5"/>
        <v>986.08249999999998</v>
      </c>
      <c r="J42" s="58">
        <f t="shared" si="6"/>
        <v>88.58</v>
      </c>
      <c r="K42" s="57">
        <f t="shared" si="7"/>
        <v>4182.8947666666672</v>
      </c>
      <c r="L42" s="55">
        <f t="shared" si="1"/>
        <v>101.90925464480875</v>
      </c>
      <c r="M42" s="55">
        <f t="shared" si="2"/>
        <v>32.330573770491803</v>
      </c>
      <c r="N42" s="55">
        <f t="shared" si="8"/>
        <v>2.9042622950819674</v>
      </c>
      <c r="O42" s="56">
        <f>SUM(L42:N42)</f>
        <v>137.14409071038253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37906.919600000008</v>
      </c>
      <c r="E43" s="59">
        <f t="shared" si="3"/>
        <v>11832.99</v>
      </c>
      <c r="F43" s="54">
        <f>IF($F$9="A",Data!$N$6,IF($F$9="B",Data!$N$7,IF($F$9="C",Data!$N$8,IF($F$9="D",Data!$N$9,0))))</f>
        <v>1062.96</v>
      </c>
      <c r="G43" s="57">
        <f t="shared" si="4"/>
        <v>50802.869600000005</v>
      </c>
      <c r="H43" s="58">
        <f t="shared" si="0"/>
        <v>3158.9099666666675</v>
      </c>
      <c r="I43" s="58">
        <f t="shared" si="5"/>
        <v>986.08249999999998</v>
      </c>
      <c r="J43" s="58">
        <f t="shared" si="6"/>
        <v>88.58</v>
      </c>
      <c r="K43" s="57">
        <f t="shared" si="7"/>
        <v>4233.5724666666674</v>
      </c>
      <c r="L43" s="55">
        <f t="shared" si="1"/>
        <v>103.570818579235</v>
      </c>
      <c r="M43" s="55">
        <f t="shared" si="2"/>
        <v>32.330573770491803</v>
      </c>
      <c r="N43" s="55">
        <f t="shared" si="8"/>
        <v>2.9042622950819674</v>
      </c>
      <c r="O43" s="56">
        <f t="shared" si="9"/>
        <v>138.80565464480875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38515.052000000003</v>
      </c>
      <c r="E44" s="59">
        <f t="shared" si="3"/>
        <v>11832.99</v>
      </c>
      <c r="F44" s="54">
        <f>IF($F$9="A",Data!$N$6,IF($F$9="B",Data!$N$7,IF($F$9="C",Data!$N$8,IF($F$9="D",Data!$N$9,0))))</f>
        <v>1062.96</v>
      </c>
      <c r="G44" s="57">
        <f t="shared" si="4"/>
        <v>51411.002</v>
      </c>
      <c r="H44" s="58">
        <f t="shared" si="0"/>
        <v>3209.5876666666668</v>
      </c>
      <c r="I44" s="58">
        <f t="shared" si="5"/>
        <v>986.08249999999998</v>
      </c>
      <c r="J44" s="58">
        <f t="shared" si="6"/>
        <v>88.58</v>
      </c>
      <c r="K44" s="57">
        <f t="shared" si="7"/>
        <v>4284.2501666666667</v>
      </c>
      <c r="L44" s="55">
        <f t="shared" si="1"/>
        <v>105.23238251366121</v>
      </c>
      <c r="M44" s="55">
        <f t="shared" si="2"/>
        <v>32.330573770491803</v>
      </c>
      <c r="N44" s="55">
        <f t="shared" si="8"/>
        <v>2.9042622950819674</v>
      </c>
      <c r="O44" s="56">
        <f t="shared" si="9"/>
        <v>140.46721857923498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39123.184400000006</v>
      </c>
      <c r="E45" s="59">
        <f t="shared" si="3"/>
        <v>11832.99</v>
      </c>
      <c r="F45" s="54">
        <f>IF($F$9="A",Data!$N$6,IF($F$9="B",Data!$N$7,IF($F$9="C",Data!$N$8,IF($F$9="D",Data!$N$9,0))))</f>
        <v>1062.96</v>
      </c>
      <c r="G45" s="57">
        <f t="shared" si="4"/>
        <v>52019.134400000003</v>
      </c>
      <c r="H45" s="58">
        <f t="shared" si="0"/>
        <v>3260.265366666667</v>
      </c>
      <c r="I45" s="58">
        <f t="shared" si="5"/>
        <v>986.08249999999998</v>
      </c>
      <c r="J45" s="58">
        <f t="shared" si="6"/>
        <v>88.58</v>
      </c>
      <c r="K45" s="57">
        <f t="shared" si="7"/>
        <v>4334.9278666666669</v>
      </c>
      <c r="L45" s="55">
        <f t="shared" si="1"/>
        <v>106.89394644808745</v>
      </c>
      <c r="M45" s="55">
        <f t="shared" si="2"/>
        <v>32.330573770491803</v>
      </c>
      <c r="N45" s="55">
        <f t="shared" si="8"/>
        <v>2.9042622950819674</v>
      </c>
      <c r="O45" s="56">
        <f t="shared" si="9"/>
        <v>142.12878251366121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39731.316800000001</v>
      </c>
      <c r="E46" s="59">
        <f t="shared" si="3"/>
        <v>11832.99</v>
      </c>
      <c r="F46" s="54">
        <f>IF($F$9="A",Data!$N$6,IF($F$9="B",Data!$N$7,IF($F$9="C",Data!$N$8,IF($F$9="D",Data!$N$9,0))))</f>
        <v>1062.96</v>
      </c>
      <c r="G46" s="57">
        <f t="shared" si="4"/>
        <v>52627.266799999998</v>
      </c>
      <c r="H46" s="58">
        <f t="shared" si="0"/>
        <v>3310.9430666666667</v>
      </c>
      <c r="I46" s="58">
        <f t="shared" si="5"/>
        <v>986.08249999999998</v>
      </c>
      <c r="J46" s="58">
        <f t="shared" si="6"/>
        <v>88.58</v>
      </c>
      <c r="K46" s="57">
        <f t="shared" si="7"/>
        <v>4385.6055666666671</v>
      </c>
      <c r="L46" s="55">
        <f t="shared" si="1"/>
        <v>108.55551038251366</v>
      </c>
      <c r="M46" s="55">
        <f t="shared" si="2"/>
        <v>32.330573770491803</v>
      </c>
      <c r="N46" s="55">
        <f t="shared" si="8"/>
        <v>2.9042622950819674</v>
      </c>
      <c r="O46" s="56">
        <f t="shared" si="9"/>
        <v>143.79034644808743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40339.449200000003</v>
      </c>
      <c r="E47" s="59">
        <f t="shared" si="3"/>
        <v>11832.99</v>
      </c>
      <c r="F47" s="54">
        <f>IF($F$9="A",Data!$N$6,IF($F$9="B",Data!$N$7,IF($F$9="C",Data!$N$8,IF($F$9="D",Data!$N$9,0))))</f>
        <v>1062.96</v>
      </c>
      <c r="G47" s="57">
        <f t="shared" si="4"/>
        <v>53235.3992</v>
      </c>
      <c r="H47" s="58">
        <f t="shared" si="0"/>
        <v>3361.6207666666669</v>
      </c>
      <c r="I47" s="58">
        <f t="shared" si="5"/>
        <v>986.08249999999998</v>
      </c>
      <c r="J47" s="58">
        <f t="shared" si="6"/>
        <v>88.58</v>
      </c>
      <c r="K47" s="57">
        <f t="shared" si="7"/>
        <v>4436.2832666666673</v>
      </c>
      <c r="L47" s="55">
        <f t="shared" si="1"/>
        <v>110.2170743169399</v>
      </c>
      <c r="M47" s="55">
        <f t="shared" si="2"/>
        <v>32.330573770491803</v>
      </c>
      <c r="N47" s="55">
        <f t="shared" si="8"/>
        <v>2.9042622950819674</v>
      </c>
      <c r="O47" s="56">
        <f t="shared" si="9"/>
        <v>145.45191038251366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40947.581600000005</v>
      </c>
      <c r="E48" s="59">
        <f t="shared" si="3"/>
        <v>11832.99</v>
      </c>
      <c r="F48" s="54">
        <f>IF($F$9="A",Data!$N$6,IF($F$9="B",Data!$N$7,IF($F$9="C",Data!$N$8,IF($F$9="D",Data!$N$9,0))))</f>
        <v>1062.96</v>
      </c>
      <c r="G48" s="57">
        <f t="shared" si="4"/>
        <v>53843.531600000002</v>
      </c>
      <c r="H48" s="58">
        <f t="shared" si="0"/>
        <v>3412.2984666666671</v>
      </c>
      <c r="I48" s="58">
        <f t="shared" si="5"/>
        <v>986.08249999999998</v>
      </c>
      <c r="J48" s="58">
        <f t="shared" si="6"/>
        <v>88.58</v>
      </c>
      <c r="K48" s="57">
        <f t="shared" si="7"/>
        <v>4486.9609666666674</v>
      </c>
      <c r="L48" s="55">
        <f t="shared" si="1"/>
        <v>111.87863825136614</v>
      </c>
      <c r="M48" s="55">
        <f t="shared" si="2"/>
        <v>32.330573770491803</v>
      </c>
      <c r="N48" s="55">
        <f t="shared" si="8"/>
        <v>2.9042622950819674</v>
      </c>
      <c r="O48" s="56">
        <f t="shared" si="9"/>
        <v>147.11347431693991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41555.714000000007</v>
      </c>
      <c r="E49" s="59">
        <f t="shared" si="3"/>
        <v>11832.99</v>
      </c>
      <c r="F49" s="54">
        <f>IF($F$9="A",Data!$N$6,IF($F$9="B",Data!$N$7,IF($F$9="C",Data!$N$8,IF($F$9="D",Data!$N$9,0))))</f>
        <v>1062.96</v>
      </c>
      <c r="G49" s="57">
        <f t="shared" si="4"/>
        <v>54451.664000000004</v>
      </c>
      <c r="H49" s="58">
        <f t="shared" si="0"/>
        <v>3462.9761666666673</v>
      </c>
      <c r="I49" s="58">
        <f t="shared" si="5"/>
        <v>986.08249999999998</v>
      </c>
      <c r="J49" s="58">
        <f t="shared" si="6"/>
        <v>88.58</v>
      </c>
      <c r="K49" s="57">
        <f t="shared" si="7"/>
        <v>4537.6386666666676</v>
      </c>
      <c r="L49" s="55">
        <f t="shared" si="1"/>
        <v>113.54020218579237</v>
      </c>
      <c r="M49" s="55">
        <f t="shared" si="2"/>
        <v>32.330573770491803</v>
      </c>
      <c r="N49" s="55">
        <f t="shared" si="8"/>
        <v>2.9042622950819674</v>
      </c>
      <c r="O49" s="56">
        <f t="shared" si="9"/>
        <v>148.77503825136614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42163.846400000009</v>
      </c>
      <c r="E50" s="59">
        <f t="shared" si="3"/>
        <v>11832.99</v>
      </c>
      <c r="F50" s="54">
        <f>IF($F$9="A",Data!$N$6,IF($F$9="B",Data!$N$7,IF($F$9="C",Data!$N$8,IF($F$9="D",Data!$N$9,0))))</f>
        <v>1062.96</v>
      </c>
      <c r="G50" s="57">
        <f t="shared" si="4"/>
        <v>55059.796400000007</v>
      </c>
      <c r="H50" s="58">
        <f t="shared" si="0"/>
        <v>3513.6538666666675</v>
      </c>
      <c r="I50" s="58">
        <f t="shared" si="5"/>
        <v>986.08249999999998</v>
      </c>
      <c r="J50" s="58">
        <f t="shared" si="6"/>
        <v>88.58</v>
      </c>
      <c r="K50" s="57">
        <f t="shared" si="7"/>
        <v>4588.3163666666678</v>
      </c>
      <c r="L50" s="55">
        <f t="shared" si="1"/>
        <v>115.20176612021861</v>
      </c>
      <c r="M50" s="55">
        <f t="shared" si="2"/>
        <v>32.330573770491803</v>
      </c>
      <c r="N50" s="55">
        <f t="shared" si="8"/>
        <v>2.9042622950819674</v>
      </c>
      <c r="O50" s="56">
        <f t="shared" si="9"/>
        <v>150.43660218579237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42771.978800000004</v>
      </c>
      <c r="E51" s="59">
        <f t="shared" si="3"/>
        <v>11832.99</v>
      </c>
      <c r="F51" s="54">
        <f>IF($F$9="A",Data!$N$6,IF($F$9="B",Data!$N$7,IF($F$9="C",Data!$N$8,IF($F$9="D",Data!$N$9,0))))</f>
        <v>1062.96</v>
      </c>
      <c r="G51" s="57">
        <f t="shared" si="4"/>
        <v>55667.928800000002</v>
      </c>
      <c r="H51" s="58">
        <f t="shared" si="0"/>
        <v>3564.3315666666672</v>
      </c>
      <c r="I51" s="58">
        <f t="shared" si="5"/>
        <v>986.08249999999998</v>
      </c>
      <c r="J51" s="58">
        <f t="shared" si="6"/>
        <v>88.58</v>
      </c>
      <c r="K51" s="57">
        <f t="shared" si="7"/>
        <v>4638.9940666666671</v>
      </c>
      <c r="L51" s="55">
        <f t="shared" si="1"/>
        <v>116.86333005464482</v>
      </c>
      <c r="M51" s="55">
        <f t="shared" si="2"/>
        <v>32.330573770491803</v>
      </c>
      <c r="N51" s="55">
        <f t="shared" si="8"/>
        <v>2.9042622950819674</v>
      </c>
      <c r="O51" s="56">
        <f t="shared" si="9"/>
        <v>152.09816612021859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43380.111199999999</v>
      </c>
      <c r="E52" s="59">
        <f t="shared" si="3"/>
        <v>11832.99</v>
      </c>
      <c r="F52" s="54">
        <f>IF($F$9="A",Data!$N$6,IF($F$9="B",Data!$N$7,IF($F$9="C",Data!$N$8,IF($F$9="D",Data!$N$9,0))))</f>
        <v>1062.96</v>
      </c>
      <c r="G52" s="57">
        <f t="shared" si="4"/>
        <v>56276.061199999996</v>
      </c>
      <c r="H52" s="58">
        <f t="shared" si="0"/>
        <v>3615.0092666666665</v>
      </c>
      <c r="I52" s="58">
        <f t="shared" si="5"/>
        <v>986.08249999999998</v>
      </c>
      <c r="J52" s="58">
        <f t="shared" si="6"/>
        <v>88.58</v>
      </c>
      <c r="K52" s="57">
        <f t="shared" si="7"/>
        <v>4689.6717666666664</v>
      </c>
      <c r="L52" s="55">
        <f t="shared" si="1"/>
        <v>118.52489398907103</v>
      </c>
      <c r="M52" s="55">
        <f t="shared" si="2"/>
        <v>32.330573770491803</v>
      </c>
      <c r="N52" s="55">
        <f t="shared" si="8"/>
        <v>2.9042622950819674</v>
      </c>
      <c r="O52" s="56">
        <f t="shared" si="9"/>
        <v>153.75973005464479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43988.243600000002</v>
      </c>
      <c r="E53" s="59">
        <f t="shared" si="3"/>
        <v>11832.99</v>
      </c>
      <c r="F53" s="54">
        <f>IF($F$9="A",Data!$N$6,IF($F$9="B",Data!$N$7,IF($F$9="C",Data!$N$8,IF($F$9="D",Data!$N$9,0))))</f>
        <v>1062.96</v>
      </c>
      <c r="G53" s="57">
        <f t="shared" si="4"/>
        <v>56884.193599999999</v>
      </c>
      <c r="H53" s="58">
        <f t="shared" si="0"/>
        <v>3665.6869666666666</v>
      </c>
      <c r="I53" s="58">
        <f t="shared" si="5"/>
        <v>986.08249999999998</v>
      </c>
      <c r="J53" s="58">
        <f t="shared" si="6"/>
        <v>88.58</v>
      </c>
      <c r="K53" s="57">
        <f t="shared" si="7"/>
        <v>4740.3494666666666</v>
      </c>
      <c r="L53" s="55">
        <f t="shared" si="1"/>
        <v>120.18645792349727</v>
      </c>
      <c r="M53" s="55">
        <f t="shared" si="2"/>
        <v>32.330573770491803</v>
      </c>
      <c r="N53" s="55">
        <f t="shared" si="8"/>
        <v>2.9042622950819674</v>
      </c>
      <c r="O53" s="56">
        <f t="shared" si="9"/>
        <v>155.42129398907105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44596.376000000004</v>
      </c>
      <c r="E54" s="59">
        <f t="shared" si="3"/>
        <v>11832.99</v>
      </c>
      <c r="F54" s="54">
        <f>IF($F$9="A",Data!$N$6,IF($F$9="B",Data!$N$7,IF($F$9="C",Data!$N$8,IF($F$9="D",Data!$N$9,0))))</f>
        <v>1062.96</v>
      </c>
      <c r="G54" s="57">
        <f t="shared" si="4"/>
        <v>57492.326000000001</v>
      </c>
      <c r="H54" s="58">
        <f t="shared" si="0"/>
        <v>3716.3646666666668</v>
      </c>
      <c r="I54" s="58">
        <f>E54/$H$7</f>
        <v>986.08249999999998</v>
      </c>
      <c r="J54" s="58">
        <f t="shared" si="6"/>
        <v>88.58</v>
      </c>
      <c r="K54" s="57">
        <f t="shared" si="7"/>
        <v>4791.0271666666667</v>
      </c>
      <c r="L54" s="55">
        <f>D54/$L$7</f>
        <v>121.84802185792351</v>
      </c>
      <c r="M54" s="55">
        <f t="shared" si="2"/>
        <v>32.330573770491803</v>
      </c>
      <c r="N54" s="55">
        <f>$F$10/$L$7</f>
        <v>2.9042622950819674</v>
      </c>
      <c r="O54" s="56">
        <f t="shared" si="9"/>
        <v>157.08285792349727</v>
      </c>
    </row>
    <row r="55" spans="1:15" ht="10.5" customHeight="1" x14ac:dyDescent="0.2"/>
  </sheetData>
  <sheetProtection algorithmName="SHA-512" hashValue="J/FD5YrO/nDDFieuFL0Es6OPYRbe/stXZ4skn5Ogj6qlJa5Z40GKijiH8DOwfKE28rpxiPFLVHf8cSJghqEnqg==" saltValue="fhGMMaHusvB/tVj2uO6Im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AD54C3-F602-40D8-8263-3F3687E1BAC5}">
          <x14:formula1>
            <xm:f>Data!$M$11:$M$15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7460-151F-4E2F-A740-1A8763FDA51F}">
  <sheetPr>
    <tabColor indexed="10"/>
    <pageSetUpPr fitToPage="1"/>
  </sheetPr>
  <dimension ref="A1:O55"/>
  <sheetViews>
    <sheetView zoomScaleNormal="100" workbookViewId="0">
      <selection activeCell="T10" sqref="T10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 t="s">
        <v>10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J9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(100%+E$7)*[1]Tabelle1!$C$41</f>
        <v>16108.09</v>
      </c>
      <c r="E10" s="72">
        <v>11898.52</v>
      </c>
      <c r="F10" s="54">
        <f>IF($F$9="A",Data!$N$6,IF($F$9="B",Data!$N$7,IF($F$9="C",Data!$N$8,IF($F$9="D",Data!$N$9,0))))</f>
        <v>951.72</v>
      </c>
      <c r="G10" s="57">
        <f>SUM(D10:F10)</f>
        <v>28958.33</v>
      </c>
      <c r="H10" s="58">
        <f t="shared" ref="H10:H54" si="0">D10/$H$7</f>
        <v>1342.3408333333334</v>
      </c>
      <c r="I10" s="58">
        <f>E10/$H$7</f>
        <v>991.54333333333341</v>
      </c>
      <c r="J10" s="58">
        <f>$F$10/12</f>
        <v>79.31</v>
      </c>
      <c r="K10" s="57">
        <f>SUM(H10:J10)</f>
        <v>2413.1941666666667</v>
      </c>
      <c r="L10" s="55">
        <f t="shared" ref="L10:L53" si="1">D10/$L$7</f>
        <v>44.011174863387978</v>
      </c>
      <c r="M10" s="55">
        <f t="shared" ref="M10:M54" si="2">E10/$L$7</f>
        <v>32.509617486338797</v>
      </c>
      <c r="N10" s="55">
        <f>$F$10/$L$7</f>
        <v>2.6003278688524589</v>
      </c>
      <c r="O10" s="56">
        <f>SUM(L10:N10)</f>
        <v>79.121120218579236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17074.575400000002</v>
      </c>
      <c r="E11" s="59">
        <f t="shared" ref="E11:E54" si="3">E10</f>
        <v>11898.52</v>
      </c>
      <c r="F11" s="54">
        <f>IF($F$9="A",Data!$N$6,IF($F$9="B",Data!$N$7,IF($F$9="C",Data!$N$8,IF($F$9="D",Data!$N$9,0))))</f>
        <v>951.72</v>
      </c>
      <c r="G11" s="57">
        <f t="shared" ref="G11:G53" si="4">SUM(D11:F11)</f>
        <v>29924.815400000003</v>
      </c>
      <c r="H11" s="58">
        <f t="shared" si="0"/>
        <v>1422.8812833333334</v>
      </c>
      <c r="I11" s="58">
        <f t="shared" ref="I11:I54" si="5">E11/$H$7</f>
        <v>991.54333333333341</v>
      </c>
      <c r="J11" s="58">
        <f t="shared" ref="J11:J54" si="6">$F$10/12</f>
        <v>79.31</v>
      </c>
      <c r="K11" s="57">
        <f t="shared" ref="K11:K53" si="7">SUM(H11:J11)</f>
        <v>2493.7346166666666</v>
      </c>
      <c r="L11" s="55">
        <f t="shared" si="1"/>
        <v>46.651845355191263</v>
      </c>
      <c r="M11" s="55">
        <f t="shared" si="2"/>
        <v>32.509617486338797</v>
      </c>
      <c r="N11" s="55">
        <f t="shared" ref="N11:N53" si="8">$F$10/$L$7</f>
        <v>2.6003278688524589</v>
      </c>
      <c r="O11" s="56">
        <f t="shared" ref="O11:O53" si="9">SUM(L11:N11)</f>
        <v>81.761790710382527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18041.060800000003</v>
      </c>
      <c r="E12" s="59">
        <f t="shared" si="3"/>
        <v>11898.52</v>
      </c>
      <c r="F12" s="54">
        <f>IF($F$9="A",Data!$N$6,IF($F$9="B",Data!$N$7,IF($F$9="C",Data!$N$8,IF($F$9="D",Data!$N$9,0))))</f>
        <v>951.72</v>
      </c>
      <c r="G12" s="57">
        <f t="shared" si="4"/>
        <v>30891.300800000005</v>
      </c>
      <c r="H12" s="58">
        <f t="shared" si="0"/>
        <v>1503.4217333333336</v>
      </c>
      <c r="I12" s="58">
        <f t="shared" si="5"/>
        <v>991.54333333333341</v>
      </c>
      <c r="J12" s="58">
        <f t="shared" si="6"/>
        <v>79.31</v>
      </c>
      <c r="K12" s="57">
        <f t="shared" si="7"/>
        <v>2574.275066666667</v>
      </c>
      <c r="L12" s="55">
        <f t="shared" si="1"/>
        <v>49.29251584699454</v>
      </c>
      <c r="M12" s="55">
        <f t="shared" si="2"/>
        <v>32.509617486338797</v>
      </c>
      <c r="N12" s="55">
        <f t="shared" si="8"/>
        <v>2.6003278688524589</v>
      </c>
      <c r="O12" s="56">
        <f t="shared" si="9"/>
        <v>84.402461202185791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19007.546200000001</v>
      </c>
      <c r="E13" s="59">
        <f t="shared" si="3"/>
        <v>11898.52</v>
      </c>
      <c r="F13" s="54">
        <f>IF($F$9="A",Data!$N$6,IF($F$9="B",Data!$N$7,IF($F$9="C",Data!$N$8,IF($F$9="D",Data!$N$9,0))))</f>
        <v>951.72</v>
      </c>
      <c r="G13" s="57">
        <f t="shared" si="4"/>
        <v>31857.786200000002</v>
      </c>
      <c r="H13" s="58">
        <f t="shared" si="0"/>
        <v>1583.9621833333333</v>
      </c>
      <c r="I13" s="58">
        <f t="shared" si="5"/>
        <v>991.54333333333341</v>
      </c>
      <c r="J13" s="58">
        <f t="shared" si="6"/>
        <v>79.31</v>
      </c>
      <c r="K13" s="57">
        <f t="shared" si="7"/>
        <v>2654.8155166666666</v>
      </c>
      <c r="L13" s="55">
        <f t="shared" si="1"/>
        <v>51.933186338797817</v>
      </c>
      <c r="M13" s="55">
        <f t="shared" si="2"/>
        <v>32.509617486338797</v>
      </c>
      <c r="N13" s="55">
        <f t="shared" si="8"/>
        <v>2.6003278688524589</v>
      </c>
      <c r="O13" s="56">
        <f t="shared" si="9"/>
        <v>87.043131693989082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(100%+E$7)*[1]Tabelle1!$D$41</f>
        <v>21082.22</v>
      </c>
      <c r="E14" s="73">
        <f t="shared" si="3"/>
        <v>11898.52</v>
      </c>
      <c r="F14" s="54">
        <f>IF($F$9="A",Data!$N$6,IF($F$9="B",Data!$N$7,IF($F$9="C",Data!$N$8,IF($F$9="D",Data!$N$9,0))))</f>
        <v>951.72</v>
      </c>
      <c r="G14" s="57">
        <f t="shared" si="4"/>
        <v>33932.460000000006</v>
      </c>
      <c r="H14" s="58">
        <f t="shared" si="0"/>
        <v>1756.8516666666667</v>
      </c>
      <c r="I14" s="58">
        <f t="shared" si="5"/>
        <v>991.54333333333341</v>
      </c>
      <c r="J14" s="58">
        <f t="shared" si="6"/>
        <v>79.31</v>
      </c>
      <c r="K14" s="57">
        <f t="shared" si="7"/>
        <v>2827.7049999999999</v>
      </c>
      <c r="L14" s="55">
        <f t="shared" si="1"/>
        <v>57.601693989071045</v>
      </c>
      <c r="M14" s="55">
        <f t="shared" si="2"/>
        <v>32.509617486338797</v>
      </c>
      <c r="N14" s="55">
        <f t="shared" si="8"/>
        <v>2.6003278688524589</v>
      </c>
      <c r="O14" s="56">
        <f t="shared" si="9"/>
        <v>92.711639344262309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21714.686600000001</v>
      </c>
      <c r="E15" s="59">
        <f t="shared" si="3"/>
        <v>11898.52</v>
      </c>
      <c r="F15" s="54">
        <f>IF($F$9="A",Data!$N$6,IF($F$9="B",Data!$N$7,IF($F$9="C",Data!$N$8,IF($F$9="D",Data!$N$9,0))))</f>
        <v>951.72</v>
      </c>
      <c r="G15" s="57">
        <f t="shared" si="4"/>
        <v>34564.926600000006</v>
      </c>
      <c r="H15" s="58">
        <f t="shared" si="0"/>
        <v>1809.5572166666668</v>
      </c>
      <c r="I15" s="58">
        <f t="shared" si="5"/>
        <v>991.54333333333341</v>
      </c>
      <c r="J15" s="58">
        <f t="shared" si="6"/>
        <v>79.31</v>
      </c>
      <c r="K15" s="57">
        <f t="shared" si="7"/>
        <v>2880.4105500000001</v>
      </c>
      <c r="L15" s="55">
        <f t="shared" si="1"/>
        <v>59.329744808743172</v>
      </c>
      <c r="M15" s="55">
        <f t="shared" si="2"/>
        <v>32.509617486338797</v>
      </c>
      <c r="N15" s="55">
        <f t="shared" si="8"/>
        <v>2.6003278688524589</v>
      </c>
      <c r="O15" s="56">
        <f t="shared" si="9"/>
        <v>94.439690163934429</v>
      </c>
    </row>
    <row r="16" spans="1:15" ht="14.1" customHeight="1" x14ac:dyDescent="0.2">
      <c r="A16" s="11"/>
      <c r="B16" s="11"/>
      <c r="C16" s="11">
        <v>2</v>
      </c>
      <c r="D16" s="59">
        <f>$D$14+$D$14*$A$15*C16</f>
        <v>22347.153200000001</v>
      </c>
      <c r="E16" s="59">
        <f t="shared" si="3"/>
        <v>11898.52</v>
      </c>
      <c r="F16" s="54">
        <f>IF($F$9="A",Data!$N$6,IF($F$9="B",Data!$N$7,IF($F$9="C",Data!$N$8,IF($F$9="D",Data!$N$9,0))))</f>
        <v>951.72</v>
      </c>
      <c r="G16" s="57">
        <f t="shared" si="4"/>
        <v>35197.393200000006</v>
      </c>
      <c r="H16" s="58">
        <f t="shared" si="0"/>
        <v>1862.2627666666667</v>
      </c>
      <c r="I16" s="58">
        <f t="shared" si="5"/>
        <v>991.54333333333341</v>
      </c>
      <c r="J16" s="58">
        <f t="shared" si="6"/>
        <v>79.31</v>
      </c>
      <c r="K16" s="57">
        <f t="shared" si="7"/>
        <v>2933.1161000000002</v>
      </c>
      <c r="L16" s="55">
        <f t="shared" si="1"/>
        <v>61.057795628415299</v>
      </c>
      <c r="M16" s="55">
        <f t="shared" si="2"/>
        <v>32.509617486338797</v>
      </c>
      <c r="N16" s="55">
        <f t="shared" si="8"/>
        <v>2.6003278688524589</v>
      </c>
      <c r="O16" s="56">
        <f t="shared" si="9"/>
        <v>96.167740983606549</v>
      </c>
    </row>
    <row r="17" spans="1:15" ht="14.1" customHeight="1" x14ac:dyDescent="0.2">
      <c r="A17" s="11"/>
      <c r="B17" s="11"/>
      <c r="C17" s="11">
        <v>3</v>
      </c>
      <c r="D17" s="59">
        <f t="shared" ref="D17:D54" si="10">$D$14+$D$14*$A$15*C17</f>
        <v>22979.6198</v>
      </c>
      <c r="E17" s="59">
        <f t="shared" si="3"/>
        <v>11898.52</v>
      </c>
      <c r="F17" s="54">
        <f>IF($F$9="A",Data!$N$6,IF($F$9="B",Data!$N$7,IF($F$9="C",Data!$N$8,IF($F$9="D",Data!$N$9,0))))</f>
        <v>951.72</v>
      </c>
      <c r="G17" s="57">
        <f t="shared" si="4"/>
        <v>35829.859800000006</v>
      </c>
      <c r="H17" s="58">
        <f t="shared" si="0"/>
        <v>1914.9683166666666</v>
      </c>
      <c r="I17" s="58">
        <f t="shared" si="5"/>
        <v>991.54333333333341</v>
      </c>
      <c r="J17" s="58">
        <f t="shared" si="6"/>
        <v>79.31</v>
      </c>
      <c r="K17" s="57">
        <f t="shared" si="7"/>
        <v>2985.8216499999999</v>
      </c>
      <c r="L17" s="55">
        <f t="shared" si="1"/>
        <v>62.785846448087433</v>
      </c>
      <c r="M17" s="55">
        <f t="shared" si="2"/>
        <v>32.509617486338797</v>
      </c>
      <c r="N17" s="55">
        <f t="shared" si="8"/>
        <v>2.6003278688524589</v>
      </c>
      <c r="O17" s="56">
        <f t="shared" si="9"/>
        <v>97.895791803278698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23612.0864</v>
      </c>
      <c r="E18" s="59">
        <f t="shared" si="3"/>
        <v>11898.52</v>
      </c>
      <c r="F18" s="54">
        <f>IF($F$9="A",Data!$N$6,IF($F$9="B",Data!$N$7,IF($F$9="C",Data!$N$8,IF($F$9="D",Data!$N$9,0))))</f>
        <v>951.72</v>
      </c>
      <c r="G18" s="57">
        <f t="shared" si="4"/>
        <v>36462.326400000005</v>
      </c>
      <c r="H18" s="58">
        <f t="shared" si="0"/>
        <v>1967.6738666666668</v>
      </c>
      <c r="I18" s="58">
        <f t="shared" si="5"/>
        <v>991.54333333333341</v>
      </c>
      <c r="J18" s="58">
        <f t="shared" si="6"/>
        <v>79.31</v>
      </c>
      <c r="K18" s="57">
        <f t="shared" si="7"/>
        <v>3038.5272</v>
      </c>
      <c r="L18" s="55">
        <f t="shared" si="1"/>
        <v>64.51389726775956</v>
      </c>
      <c r="M18" s="55">
        <f t="shared" si="2"/>
        <v>32.509617486338797</v>
      </c>
      <c r="N18" s="55">
        <f t="shared" si="8"/>
        <v>2.6003278688524589</v>
      </c>
      <c r="O18" s="56">
        <f t="shared" si="9"/>
        <v>99.623842622950818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24244.553</v>
      </c>
      <c r="E19" s="59">
        <f t="shared" si="3"/>
        <v>11898.52</v>
      </c>
      <c r="F19" s="54">
        <f>IF($F$9="A",Data!$N$6,IF($F$9="B",Data!$N$7,IF($F$9="C",Data!$N$8,IF($F$9="D",Data!$N$9,0))))</f>
        <v>951.72</v>
      </c>
      <c r="G19" s="57">
        <f t="shared" si="4"/>
        <v>37094.793000000005</v>
      </c>
      <c r="H19" s="58">
        <f t="shared" si="0"/>
        <v>2020.3794166666667</v>
      </c>
      <c r="I19" s="58">
        <f t="shared" si="5"/>
        <v>991.54333333333341</v>
      </c>
      <c r="J19" s="58">
        <f t="shared" si="6"/>
        <v>79.31</v>
      </c>
      <c r="K19" s="57">
        <f t="shared" si="7"/>
        <v>3091.2327500000001</v>
      </c>
      <c r="L19" s="55">
        <f t="shared" si="1"/>
        <v>66.241948087431695</v>
      </c>
      <c r="M19" s="55">
        <f t="shared" si="2"/>
        <v>32.509617486338797</v>
      </c>
      <c r="N19" s="55">
        <f t="shared" si="8"/>
        <v>2.6003278688524589</v>
      </c>
      <c r="O19" s="56">
        <f t="shared" si="9"/>
        <v>101.35189344262295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24877.0196</v>
      </c>
      <c r="E20" s="59">
        <f t="shared" si="3"/>
        <v>11898.52</v>
      </c>
      <c r="F20" s="54">
        <f>IF($F$9="A",Data!$N$6,IF($F$9="B",Data!$N$7,IF($F$9="C",Data!$N$8,IF($F$9="D",Data!$N$9,0))))</f>
        <v>951.72</v>
      </c>
      <c r="G20" s="57">
        <f t="shared" si="4"/>
        <v>37727.259600000005</v>
      </c>
      <c r="H20" s="58">
        <f t="shared" si="0"/>
        <v>2073.0849666666668</v>
      </c>
      <c r="I20" s="58">
        <f t="shared" si="5"/>
        <v>991.54333333333341</v>
      </c>
      <c r="J20" s="58">
        <f t="shared" si="6"/>
        <v>79.31</v>
      </c>
      <c r="K20" s="57">
        <f t="shared" si="7"/>
        <v>3143.9383000000003</v>
      </c>
      <c r="L20" s="55">
        <f t="shared" si="1"/>
        <v>67.969998907103829</v>
      </c>
      <c r="M20" s="55">
        <f t="shared" si="2"/>
        <v>32.509617486338797</v>
      </c>
      <c r="N20" s="55">
        <f t="shared" si="8"/>
        <v>2.6003278688524589</v>
      </c>
      <c r="O20" s="56">
        <f t="shared" si="9"/>
        <v>103.07994426229509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25509.486199999999</v>
      </c>
      <c r="E21" s="59">
        <f t="shared" si="3"/>
        <v>11898.52</v>
      </c>
      <c r="F21" s="54">
        <f>IF($F$9="A",Data!$N$6,IF($F$9="B",Data!$N$7,IF($F$9="C",Data!$N$8,IF($F$9="D",Data!$N$9,0))))</f>
        <v>951.72</v>
      </c>
      <c r="G21" s="57">
        <f t="shared" si="4"/>
        <v>38359.726200000005</v>
      </c>
      <c r="H21" s="58">
        <f t="shared" si="0"/>
        <v>2125.7905166666665</v>
      </c>
      <c r="I21" s="58">
        <f t="shared" si="5"/>
        <v>991.54333333333341</v>
      </c>
      <c r="J21" s="58">
        <f t="shared" si="6"/>
        <v>79.31</v>
      </c>
      <c r="K21" s="57">
        <f t="shared" si="7"/>
        <v>3196.6438499999999</v>
      </c>
      <c r="L21" s="55">
        <f t="shared" si="1"/>
        <v>69.698049726775949</v>
      </c>
      <c r="M21" s="55">
        <f t="shared" si="2"/>
        <v>32.509617486338797</v>
      </c>
      <c r="N21" s="55">
        <f t="shared" si="8"/>
        <v>2.6003278688524589</v>
      </c>
      <c r="O21" s="56">
        <f t="shared" si="9"/>
        <v>104.80799508196721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26141.952799999999</v>
      </c>
      <c r="E22" s="59">
        <f t="shared" si="3"/>
        <v>11898.52</v>
      </c>
      <c r="F22" s="54">
        <f>IF($F$9="A",Data!$N$6,IF($F$9="B",Data!$N$7,IF($F$9="C",Data!$N$8,IF($F$9="D",Data!$N$9,0))))</f>
        <v>951.72</v>
      </c>
      <c r="G22" s="57">
        <f t="shared" si="4"/>
        <v>38992.192800000004</v>
      </c>
      <c r="H22" s="58">
        <f t="shared" si="0"/>
        <v>2178.4960666666666</v>
      </c>
      <c r="I22" s="58">
        <f t="shared" si="5"/>
        <v>991.54333333333341</v>
      </c>
      <c r="J22" s="58">
        <f t="shared" si="6"/>
        <v>79.31</v>
      </c>
      <c r="K22" s="57">
        <f t="shared" si="7"/>
        <v>3249.3494000000001</v>
      </c>
      <c r="L22" s="55">
        <f t="shared" si="1"/>
        <v>71.426100546448083</v>
      </c>
      <c r="M22" s="55">
        <f t="shared" si="2"/>
        <v>32.509617486338797</v>
      </c>
      <c r="N22" s="55">
        <f t="shared" si="8"/>
        <v>2.6003278688524589</v>
      </c>
      <c r="O22" s="56">
        <f t="shared" si="9"/>
        <v>106.53604590163934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26774.419399999999</v>
      </c>
      <c r="E23" s="59">
        <f t="shared" si="3"/>
        <v>11898.52</v>
      </c>
      <c r="F23" s="54">
        <f>IF($F$9="A",Data!$N$6,IF($F$9="B",Data!$N$7,IF($F$9="C",Data!$N$8,IF($F$9="D",Data!$N$9,0))))</f>
        <v>951.72</v>
      </c>
      <c r="G23" s="57">
        <f t="shared" si="4"/>
        <v>39624.659400000004</v>
      </c>
      <c r="H23" s="58">
        <f t="shared" si="0"/>
        <v>2231.2016166666667</v>
      </c>
      <c r="I23" s="58">
        <f t="shared" si="5"/>
        <v>991.54333333333341</v>
      </c>
      <c r="J23" s="58">
        <f t="shared" si="6"/>
        <v>79.31</v>
      </c>
      <c r="K23" s="57">
        <f t="shared" si="7"/>
        <v>3302.0549500000002</v>
      </c>
      <c r="L23" s="55">
        <f t="shared" si="1"/>
        <v>73.154151366120217</v>
      </c>
      <c r="M23" s="55">
        <f t="shared" si="2"/>
        <v>32.509617486338797</v>
      </c>
      <c r="N23" s="55">
        <f t="shared" si="8"/>
        <v>2.6003278688524589</v>
      </c>
      <c r="O23" s="56">
        <f t="shared" si="9"/>
        <v>108.26409672131147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27406.885999999999</v>
      </c>
      <c r="E24" s="59">
        <f t="shared" si="3"/>
        <v>11898.52</v>
      </c>
      <c r="F24" s="54">
        <f>IF($F$9="A",Data!$N$6,IF($F$9="B",Data!$N$7,IF($F$9="C",Data!$N$8,IF($F$9="D",Data!$N$9,0))))</f>
        <v>951.72</v>
      </c>
      <c r="G24" s="57">
        <f t="shared" si="4"/>
        <v>40257.126000000004</v>
      </c>
      <c r="H24" s="58">
        <f t="shared" si="0"/>
        <v>2283.9071666666664</v>
      </c>
      <c r="I24" s="58">
        <f t="shared" si="5"/>
        <v>991.54333333333341</v>
      </c>
      <c r="J24" s="58">
        <f t="shared" si="6"/>
        <v>79.31</v>
      </c>
      <c r="K24" s="57">
        <f t="shared" si="7"/>
        <v>3354.7604999999999</v>
      </c>
      <c r="L24" s="55">
        <f t="shared" si="1"/>
        <v>74.882202185792352</v>
      </c>
      <c r="M24" s="55">
        <f t="shared" si="2"/>
        <v>32.509617486338797</v>
      </c>
      <c r="N24" s="55">
        <f t="shared" si="8"/>
        <v>2.6003278688524589</v>
      </c>
      <c r="O24" s="56">
        <f t="shared" si="9"/>
        <v>109.99214754098361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28039.352600000002</v>
      </c>
      <c r="E25" s="59">
        <f t="shared" si="3"/>
        <v>11898.52</v>
      </c>
      <c r="F25" s="54">
        <f>IF($F$9="A",Data!$N$6,IF($F$9="B",Data!$N$7,IF($F$9="C",Data!$N$8,IF($F$9="D",Data!$N$9,0))))</f>
        <v>951.72</v>
      </c>
      <c r="G25" s="57">
        <f t="shared" si="4"/>
        <v>40889.592600000004</v>
      </c>
      <c r="H25" s="58">
        <f t="shared" si="0"/>
        <v>2336.612716666667</v>
      </c>
      <c r="I25" s="58">
        <f t="shared" si="5"/>
        <v>991.54333333333341</v>
      </c>
      <c r="J25" s="58">
        <f t="shared" si="6"/>
        <v>79.31</v>
      </c>
      <c r="K25" s="57">
        <f t="shared" si="7"/>
        <v>3407.4660500000005</v>
      </c>
      <c r="L25" s="55">
        <f t="shared" si="1"/>
        <v>76.610253005464486</v>
      </c>
      <c r="M25" s="55">
        <f t="shared" si="2"/>
        <v>32.509617486338797</v>
      </c>
      <c r="N25" s="55">
        <f t="shared" si="8"/>
        <v>2.6003278688524589</v>
      </c>
      <c r="O25" s="56">
        <f t="shared" si="9"/>
        <v>111.72019836065574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28671.819200000002</v>
      </c>
      <c r="E26" s="59">
        <f t="shared" si="3"/>
        <v>11898.52</v>
      </c>
      <c r="F26" s="54">
        <f>IF($F$9="A",Data!$N$6,IF($F$9="B",Data!$N$7,IF($F$9="C",Data!$N$8,IF($F$9="D",Data!$N$9,0))))</f>
        <v>951.72</v>
      </c>
      <c r="G26" s="57">
        <f t="shared" si="4"/>
        <v>41522.059200000003</v>
      </c>
      <c r="H26" s="58">
        <f t="shared" si="0"/>
        <v>2389.3182666666667</v>
      </c>
      <c r="I26" s="58">
        <f t="shared" si="5"/>
        <v>991.54333333333341</v>
      </c>
      <c r="J26" s="58">
        <f t="shared" si="6"/>
        <v>79.31</v>
      </c>
      <c r="K26" s="57">
        <f t="shared" si="7"/>
        <v>3460.1716000000001</v>
      </c>
      <c r="L26" s="55">
        <f t="shared" si="1"/>
        <v>78.33830382513662</v>
      </c>
      <c r="M26" s="55">
        <f t="shared" si="2"/>
        <v>32.509617486338797</v>
      </c>
      <c r="N26" s="55">
        <f t="shared" si="8"/>
        <v>2.6003278688524589</v>
      </c>
      <c r="O26" s="56">
        <f t="shared" si="9"/>
        <v>113.44824918032788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29304.285800000001</v>
      </c>
      <c r="E27" s="59">
        <f t="shared" si="3"/>
        <v>11898.52</v>
      </c>
      <c r="F27" s="54">
        <f>IF($F$9="A",Data!$N$6,IF($F$9="B",Data!$N$7,IF($F$9="C",Data!$N$8,IF($F$9="D",Data!$N$9,0))))</f>
        <v>951.72</v>
      </c>
      <c r="G27" s="57">
        <f t="shared" si="4"/>
        <v>42154.525800000003</v>
      </c>
      <c r="H27" s="58">
        <f t="shared" si="0"/>
        <v>2442.0238166666668</v>
      </c>
      <c r="I27" s="58">
        <f t="shared" si="5"/>
        <v>991.54333333333341</v>
      </c>
      <c r="J27" s="58">
        <f t="shared" si="6"/>
        <v>79.31</v>
      </c>
      <c r="K27" s="57">
        <f t="shared" si="7"/>
        <v>3512.8771500000003</v>
      </c>
      <c r="L27" s="55">
        <f t="shared" si="1"/>
        <v>80.06635464480874</v>
      </c>
      <c r="M27" s="55">
        <f t="shared" si="2"/>
        <v>32.509617486338797</v>
      </c>
      <c r="N27" s="55">
        <f t="shared" si="8"/>
        <v>2.6003278688524589</v>
      </c>
      <c r="O27" s="56">
        <f t="shared" si="9"/>
        <v>115.1763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29936.752400000001</v>
      </c>
      <c r="E28" s="59">
        <f t="shared" si="3"/>
        <v>11898.52</v>
      </c>
      <c r="F28" s="54">
        <f>IF($F$9="A",Data!$N$6,IF($F$9="B",Data!$N$7,IF($F$9="C",Data!$N$8,IF($F$9="D",Data!$N$9,0))))</f>
        <v>951.72</v>
      </c>
      <c r="G28" s="57">
        <f t="shared" si="4"/>
        <v>42786.992400000003</v>
      </c>
      <c r="H28" s="58">
        <f t="shared" si="0"/>
        <v>2494.7293666666669</v>
      </c>
      <c r="I28" s="58">
        <f t="shared" si="5"/>
        <v>991.54333333333341</v>
      </c>
      <c r="J28" s="58">
        <f t="shared" si="6"/>
        <v>79.31</v>
      </c>
      <c r="K28" s="57">
        <f t="shared" si="7"/>
        <v>3565.5827000000004</v>
      </c>
      <c r="L28" s="55">
        <f t="shared" si="1"/>
        <v>81.794405464480874</v>
      </c>
      <c r="M28" s="55">
        <f t="shared" si="2"/>
        <v>32.509617486338797</v>
      </c>
      <c r="N28" s="55">
        <f t="shared" si="8"/>
        <v>2.6003278688524589</v>
      </c>
      <c r="O28" s="56">
        <f t="shared" si="9"/>
        <v>116.90435081967213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30569.219000000001</v>
      </c>
      <c r="E29" s="59">
        <f t="shared" si="3"/>
        <v>11898.52</v>
      </c>
      <c r="F29" s="54">
        <f>IF($F$9="A",Data!$N$6,IF($F$9="B",Data!$N$7,IF($F$9="C",Data!$N$8,IF($F$9="D",Data!$N$9,0))))</f>
        <v>951.72</v>
      </c>
      <c r="G29" s="57">
        <f t="shared" si="4"/>
        <v>43419.459000000003</v>
      </c>
      <c r="H29" s="58">
        <f t="shared" si="0"/>
        <v>2547.4349166666666</v>
      </c>
      <c r="I29" s="58">
        <f t="shared" si="5"/>
        <v>991.54333333333341</v>
      </c>
      <c r="J29" s="58">
        <f t="shared" si="6"/>
        <v>79.31</v>
      </c>
      <c r="K29" s="57">
        <f t="shared" si="7"/>
        <v>3618.2882500000001</v>
      </c>
      <c r="L29" s="55">
        <f t="shared" si="1"/>
        <v>83.522456284153009</v>
      </c>
      <c r="M29" s="55">
        <f t="shared" si="2"/>
        <v>32.509617486338797</v>
      </c>
      <c r="N29" s="55">
        <f t="shared" si="8"/>
        <v>2.6003278688524589</v>
      </c>
      <c r="O29" s="56">
        <f t="shared" si="9"/>
        <v>118.63240163934427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31201.685600000001</v>
      </c>
      <c r="E30" s="59">
        <f t="shared" si="3"/>
        <v>11898.52</v>
      </c>
      <c r="F30" s="54">
        <f>IF($F$9="A",Data!$N$6,IF($F$9="B",Data!$N$7,IF($F$9="C",Data!$N$8,IF($F$9="D",Data!$N$9,0))))</f>
        <v>951.72</v>
      </c>
      <c r="G30" s="57">
        <f t="shared" si="4"/>
        <v>44051.925600000002</v>
      </c>
      <c r="H30" s="58">
        <f t="shared" si="0"/>
        <v>2600.1404666666667</v>
      </c>
      <c r="I30" s="58">
        <f t="shared" si="5"/>
        <v>991.54333333333341</v>
      </c>
      <c r="J30" s="58">
        <f t="shared" si="6"/>
        <v>79.31</v>
      </c>
      <c r="K30" s="57">
        <f t="shared" si="7"/>
        <v>3670.9938000000002</v>
      </c>
      <c r="L30" s="55">
        <f t="shared" si="1"/>
        <v>85.250507103825143</v>
      </c>
      <c r="M30" s="55">
        <f t="shared" si="2"/>
        <v>32.509617486338797</v>
      </c>
      <c r="N30" s="55">
        <f t="shared" si="8"/>
        <v>2.6003278688524589</v>
      </c>
      <c r="O30" s="56">
        <f t="shared" si="9"/>
        <v>120.3604524590164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31834.1522</v>
      </c>
      <c r="E31" s="59">
        <f t="shared" si="3"/>
        <v>11898.52</v>
      </c>
      <c r="F31" s="54">
        <f>IF($F$9="A",Data!$N$6,IF($F$9="B",Data!$N$7,IF($F$9="C",Data!$N$8,IF($F$9="D",Data!$N$9,0))))</f>
        <v>951.72</v>
      </c>
      <c r="G31" s="57">
        <f t="shared" si="4"/>
        <v>44684.392200000002</v>
      </c>
      <c r="H31" s="58">
        <f t="shared" si="0"/>
        <v>2652.8460166666669</v>
      </c>
      <c r="I31" s="58">
        <f t="shared" si="5"/>
        <v>991.54333333333341</v>
      </c>
      <c r="J31" s="58">
        <f t="shared" si="6"/>
        <v>79.31</v>
      </c>
      <c r="K31" s="57">
        <f t="shared" si="7"/>
        <v>3723.6993500000003</v>
      </c>
      <c r="L31" s="55">
        <f t="shared" si="1"/>
        <v>86.978557923497263</v>
      </c>
      <c r="M31" s="55">
        <f t="shared" si="2"/>
        <v>32.509617486338797</v>
      </c>
      <c r="N31" s="55">
        <f t="shared" si="8"/>
        <v>2.6003278688524589</v>
      </c>
      <c r="O31" s="56">
        <f t="shared" si="9"/>
        <v>122.08850327868852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32466.6188</v>
      </c>
      <c r="E32" s="59">
        <f t="shared" si="3"/>
        <v>11898.52</v>
      </c>
      <c r="F32" s="54">
        <f>IF($F$9="A",Data!$N$6,IF($F$9="B",Data!$N$7,IF($F$9="C",Data!$N$8,IF($F$9="D",Data!$N$9,0))))</f>
        <v>951.72</v>
      </c>
      <c r="G32" s="57">
        <f t="shared" si="4"/>
        <v>45316.858800000002</v>
      </c>
      <c r="H32" s="58">
        <f t="shared" si="0"/>
        <v>2705.5515666666665</v>
      </c>
      <c r="I32" s="58">
        <f t="shared" si="5"/>
        <v>991.54333333333341</v>
      </c>
      <c r="J32" s="58">
        <f t="shared" si="6"/>
        <v>79.31</v>
      </c>
      <c r="K32" s="57">
        <f t="shared" si="7"/>
        <v>3776.4049</v>
      </c>
      <c r="L32" s="55">
        <f t="shared" si="1"/>
        <v>88.706608743169397</v>
      </c>
      <c r="M32" s="55">
        <f t="shared" si="2"/>
        <v>32.509617486338797</v>
      </c>
      <c r="N32" s="55">
        <f t="shared" si="8"/>
        <v>2.6003278688524589</v>
      </c>
      <c r="O32" s="56">
        <f t="shared" si="9"/>
        <v>123.81655409836065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33099.085399999996</v>
      </c>
      <c r="E33" s="59">
        <f t="shared" si="3"/>
        <v>11898.52</v>
      </c>
      <c r="F33" s="54">
        <f>IF($F$9="A",Data!$N$6,IF($F$9="B",Data!$N$7,IF($F$9="C",Data!$N$8,IF($F$9="D",Data!$N$9,0))))</f>
        <v>951.72</v>
      </c>
      <c r="G33" s="57">
        <f t="shared" si="4"/>
        <v>45949.325400000002</v>
      </c>
      <c r="H33" s="58">
        <f t="shared" si="0"/>
        <v>2758.2571166666662</v>
      </c>
      <c r="I33" s="58">
        <f t="shared" si="5"/>
        <v>991.54333333333341</v>
      </c>
      <c r="J33" s="58">
        <f t="shared" si="6"/>
        <v>79.31</v>
      </c>
      <c r="K33" s="57">
        <f t="shared" si="7"/>
        <v>3829.1104499999997</v>
      </c>
      <c r="L33" s="55">
        <f t="shared" si="1"/>
        <v>90.434659562841517</v>
      </c>
      <c r="M33" s="55">
        <f t="shared" si="2"/>
        <v>32.509617486338797</v>
      </c>
      <c r="N33" s="55">
        <f t="shared" si="8"/>
        <v>2.6003278688524589</v>
      </c>
      <c r="O33" s="56">
        <f t="shared" si="9"/>
        <v>125.54460491803277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33731.551999999996</v>
      </c>
      <c r="E34" s="59">
        <f t="shared" si="3"/>
        <v>11898.52</v>
      </c>
      <c r="F34" s="54">
        <f>IF($F$9="A",Data!$N$6,IF($F$9="B",Data!$N$7,IF($F$9="C",Data!$N$8,IF($F$9="D",Data!$N$9,0))))</f>
        <v>951.72</v>
      </c>
      <c r="G34" s="57">
        <f t="shared" si="4"/>
        <v>46581.792000000001</v>
      </c>
      <c r="H34" s="58">
        <f t="shared" si="0"/>
        <v>2810.9626666666663</v>
      </c>
      <c r="I34" s="58">
        <f t="shared" si="5"/>
        <v>991.54333333333341</v>
      </c>
      <c r="J34" s="58">
        <f t="shared" si="6"/>
        <v>79.31</v>
      </c>
      <c r="K34" s="57">
        <f t="shared" si="7"/>
        <v>3881.8159999999998</v>
      </c>
      <c r="L34" s="55">
        <f t="shared" si="1"/>
        <v>92.162710382513652</v>
      </c>
      <c r="M34" s="55">
        <f t="shared" si="2"/>
        <v>32.509617486338797</v>
      </c>
      <c r="N34" s="55">
        <f t="shared" si="8"/>
        <v>2.6003278688524589</v>
      </c>
      <c r="O34" s="56">
        <f t="shared" si="9"/>
        <v>127.27265573770491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34364.018600000003</v>
      </c>
      <c r="E35" s="59">
        <f t="shared" si="3"/>
        <v>11898.52</v>
      </c>
      <c r="F35" s="54">
        <f>IF($F$9="A",Data!$N$6,IF($F$9="B",Data!$N$7,IF($F$9="C",Data!$N$8,IF($F$9="D",Data!$N$9,0))))</f>
        <v>951.72</v>
      </c>
      <c r="G35" s="57">
        <f t="shared" si="4"/>
        <v>47214.258600000001</v>
      </c>
      <c r="H35" s="58">
        <f t="shared" si="0"/>
        <v>2863.6682166666669</v>
      </c>
      <c r="I35" s="58">
        <f t="shared" si="5"/>
        <v>991.54333333333341</v>
      </c>
      <c r="J35" s="58">
        <f t="shared" si="6"/>
        <v>79.31</v>
      </c>
      <c r="K35" s="57">
        <f t="shared" si="7"/>
        <v>3934.5215500000004</v>
      </c>
      <c r="L35" s="55">
        <f t="shared" si="1"/>
        <v>93.8907612021858</v>
      </c>
      <c r="M35" s="55">
        <f t="shared" si="2"/>
        <v>32.509617486338797</v>
      </c>
      <c r="N35" s="55">
        <f t="shared" si="8"/>
        <v>2.6003278688524589</v>
      </c>
      <c r="O35" s="56">
        <f t="shared" si="9"/>
        <v>129.00070655737704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34996.485200000003</v>
      </c>
      <c r="E36" s="59">
        <f t="shared" si="3"/>
        <v>11898.52</v>
      </c>
      <c r="F36" s="54">
        <f>IF($F$9="A",Data!$N$6,IF($F$9="B",Data!$N$7,IF($F$9="C",Data!$N$8,IF($F$9="D",Data!$N$9,0))))</f>
        <v>951.72</v>
      </c>
      <c r="G36" s="57">
        <f t="shared" si="4"/>
        <v>47846.725200000001</v>
      </c>
      <c r="H36" s="58">
        <f t="shared" si="0"/>
        <v>2916.3737666666671</v>
      </c>
      <c r="I36" s="58">
        <f t="shared" si="5"/>
        <v>991.54333333333341</v>
      </c>
      <c r="J36" s="58">
        <f t="shared" si="6"/>
        <v>79.31</v>
      </c>
      <c r="K36" s="57">
        <f t="shared" si="7"/>
        <v>3987.2271000000005</v>
      </c>
      <c r="L36" s="55">
        <f t="shared" si="1"/>
        <v>95.618812021857934</v>
      </c>
      <c r="M36" s="55">
        <f t="shared" si="2"/>
        <v>32.509617486338797</v>
      </c>
      <c r="N36" s="55">
        <f t="shared" si="8"/>
        <v>2.6003278688524589</v>
      </c>
      <c r="O36" s="56">
        <f t="shared" si="9"/>
        <v>130.72875737704919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35628.951800000003</v>
      </c>
      <c r="E37" s="59">
        <f t="shared" si="3"/>
        <v>11898.52</v>
      </c>
      <c r="F37" s="54">
        <f>IF($F$9="A",Data!$N$6,IF($F$9="B",Data!$N$7,IF($F$9="C",Data!$N$8,IF($F$9="D",Data!$N$9,0))))</f>
        <v>951.72</v>
      </c>
      <c r="G37" s="57">
        <f t="shared" si="4"/>
        <v>48479.191800000001</v>
      </c>
      <c r="H37" s="58">
        <f t="shared" si="0"/>
        <v>2969.0793166666667</v>
      </c>
      <c r="I37" s="58">
        <f t="shared" si="5"/>
        <v>991.54333333333341</v>
      </c>
      <c r="J37" s="58">
        <f t="shared" si="6"/>
        <v>79.31</v>
      </c>
      <c r="K37" s="57">
        <f t="shared" si="7"/>
        <v>4039.9326500000002</v>
      </c>
      <c r="L37" s="55">
        <f t="shared" si="1"/>
        <v>97.346862841530069</v>
      </c>
      <c r="M37" s="55">
        <f t="shared" si="2"/>
        <v>32.509617486338797</v>
      </c>
      <c r="N37" s="55">
        <f t="shared" si="8"/>
        <v>2.6003278688524589</v>
      </c>
      <c r="O37" s="56">
        <f>SUM(L37:N37)</f>
        <v>132.45680819672131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36261.418400000002</v>
      </c>
      <c r="E38" s="59">
        <f t="shared" si="3"/>
        <v>11898.52</v>
      </c>
      <c r="F38" s="54">
        <f>IF($F$9="A",Data!$N$6,IF($F$9="B",Data!$N$7,IF($F$9="C",Data!$N$8,IF($F$9="D",Data!$N$9,0))))</f>
        <v>951.72</v>
      </c>
      <c r="G38" s="57">
        <f t="shared" si="4"/>
        <v>49111.6584</v>
      </c>
      <c r="H38" s="58">
        <f t="shared" si="0"/>
        <v>3021.7848666666669</v>
      </c>
      <c r="I38" s="58">
        <f t="shared" si="5"/>
        <v>991.54333333333341</v>
      </c>
      <c r="J38" s="58">
        <f t="shared" si="6"/>
        <v>79.31</v>
      </c>
      <c r="K38" s="57">
        <f t="shared" si="7"/>
        <v>4092.6382000000003</v>
      </c>
      <c r="L38" s="55">
        <f t="shared" si="1"/>
        <v>99.074913661202189</v>
      </c>
      <c r="M38" s="55">
        <f t="shared" si="2"/>
        <v>32.509617486338797</v>
      </c>
      <c r="N38" s="55">
        <f t="shared" si="8"/>
        <v>2.6003278688524589</v>
      </c>
      <c r="O38" s="56">
        <f t="shared" si="9"/>
        <v>134.18485901639343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36893.885000000002</v>
      </c>
      <c r="E39" s="59">
        <f t="shared" si="3"/>
        <v>11898.52</v>
      </c>
      <c r="F39" s="54">
        <f>IF($F$9="A",Data!$N$6,IF($F$9="B",Data!$N$7,IF($F$9="C",Data!$N$8,IF($F$9="D",Data!$N$9,0))))</f>
        <v>951.72</v>
      </c>
      <c r="G39" s="57">
        <f t="shared" si="4"/>
        <v>49744.125</v>
      </c>
      <c r="H39" s="58">
        <f t="shared" si="0"/>
        <v>3074.490416666667</v>
      </c>
      <c r="I39" s="58">
        <f t="shared" si="5"/>
        <v>991.54333333333341</v>
      </c>
      <c r="J39" s="58">
        <f t="shared" si="6"/>
        <v>79.31</v>
      </c>
      <c r="K39" s="57">
        <f t="shared" si="7"/>
        <v>4145.3437500000009</v>
      </c>
      <c r="L39" s="55">
        <f t="shared" si="1"/>
        <v>100.80296448087432</v>
      </c>
      <c r="M39" s="55">
        <f t="shared" si="2"/>
        <v>32.509617486338797</v>
      </c>
      <c r="N39" s="55">
        <f t="shared" si="8"/>
        <v>2.6003278688524589</v>
      </c>
      <c r="O39" s="56">
        <f t="shared" si="9"/>
        <v>135.91290983606558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37526.351600000002</v>
      </c>
      <c r="E40" s="59">
        <f t="shared" si="3"/>
        <v>11898.52</v>
      </c>
      <c r="F40" s="54">
        <f>IF($F$9="A",Data!$N$6,IF($F$9="B",Data!$N$7,IF($F$9="C",Data!$N$8,IF($F$9="D",Data!$N$9,0))))</f>
        <v>951.72</v>
      </c>
      <c r="G40" s="57">
        <f t="shared" si="4"/>
        <v>50376.5916</v>
      </c>
      <c r="H40" s="58">
        <f t="shared" si="0"/>
        <v>3127.1959666666667</v>
      </c>
      <c r="I40" s="58">
        <f t="shared" si="5"/>
        <v>991.54333333333341</v>
      </c>
      <c r="J40" s="58">
        <f t="shared" si="6"/>
        <v>79.31</v>
      </c>
      <c r="K40" s="57">
        <f t="shared" si="7"/>
        <v>4198.0493000000006</v>
      </c>
      <c r="L40" s="55">
        <f t="shared" si="1"/>
        <v>102.53101530054646</v>
      </c>
      <c r="M40" s="55">
        <f t="shared" si="2"/>
        <v>32.509617486338797</v>
      </c>
      <c r="N40" s="55">
        <f t="shared" si="8"/>
        <v>2.6003278688524589</v>
      </c>
      <c r="O40" s="56">
        <f t="shared" si="9"/>
        <v>137.6409606557377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38158.818200000002</v>
      </c>
      <c r="E41" s="59">
        <f t="shared" si="3"/>
        <v>11898.52</v>
      </c>
      <c r="F41" s="54">
        <f>IF($F$9="A",Data!$N$6,IF($F$9="B",Data!$N$7,IF($F$9="C",Data!$N$8,IF($F$9="D",Data!$N$9,0))))</f>
        <v>951.72</v>
      </c>
      <c r="G41" s="57">
        <f t="shared" si="4"/>
        <v>51009.058199999999</v>
      </c>
      <c r="H41" s="58">
        <f t="shared" si="0"/>
        <v>3179.9015166666668</v>
      </c>
      <c r="I41" s="58">
        <f t="shared" si="5"/>
        <v>991.54333333333341</v>
      </c>
      <c r="J41" s="58">
        <f t="shared" si="6"/>
        <v>79.31</v>
      </c>
      <c r="K41" s="57">
        <f t="shared" si="7"/>
        <v>4250.7548500000003</v>
      </c>
      <c r="L41" s="55">
        <f t="shared" si="1"/>
        <v>104.25906612021858</v>
      </c>
      <c r="M41" s="55">
        <f t="shared" si="2"/>
        <v>32.509617486338797</v>
      </c>
      <c r="N41" s="55">
        <f t="shared" si="8"/>
        <v>2.6003278688524589</v>
      </c>
      <c r="O41" s="56">
        <f t="shared" si="9"/>
        <v>139.36901147540982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38791.284800000001</v>
      </c>
      <c r="E42" s="59">
        <f t="shared" si="3"/>
        <v>11898.52</v>
      </c>
      <c r="F42" s="54">
        <f>IF($F$9="A",Data!$N$6,IF($F$9="B",Data!$N$7,IF($F$9="C",Data!$N$8,IF($F$9="D",Data!$N$9,0))))</f>
        <v>951.72</v>
      </c>
      <c r="G42" s="57">
        <f t="shared" si="4"/>
        <v>51641.524799999999</v>
      </c>
      <c r="H42" s="58">
        <f t="shared" si="0"/>
        <v>3232.6070666666669</v>
      </c>
      <c r="I42" s="58">
        <f t="shared" si="5"/>
        <v>991.54333333333341</v>
      </c>
      <c r="J42" s="58">
        <f t="shared" si="6"/>
        <v>79.31</v>
      </c>
      <c r="K42" s="57">
        <f t="shared" si="7"/>
        <v>4303.4604000000008</v>
      </c>
      <c r="L42" s="55">
        <f t="shared" si="1"/>
        <v>105.98711693989071</v>
      </c>
      <c r="M42" s="55">
        <f t="shared" si="2"/>
        <v>32.509617486338797</v>
      </c>
      <c r="N42" s="55">
        <f t="shared" si="8"/>
        <v>2.6003278688524589</v>
      </c>
      <c r="O42" s="56">
        <f t="shared" si="9"/>
        <v>141.09706229508197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39423.751400000001</v>
      </c>
      <c r="E43" s="59">
        <f t="shared" si="3"/>
        <v>11898.52</v>
      </c>
      <c r="F43" s="54">
        <f>IF($F$9="A",Data!$N$6,IF($F$9="B",Data!$N$7,IF($F$9="C",Data!$N$8,IF($F$9="D",Data!$N$9,0))))</f>
        <v>951.72</v>
      </c>
      <c r="G43" s="57">
        <f t="shared" si="4"/>
        <v>52273.991399999999</v>
      </c>
      <c r="H43" s="58">
        <f t="shared" si="0"/>
        <v>3285.3126166666666</v>
      </c>
      <c r="I43" s="58">
        <f t="shared" si="5"/>
        <v>991.54333333333341</v>
      </c>
      <c r="J43" s="58">
        <f t="shared" si="6"/>
        <v>79.31</v>
      </c>
      <c r="K43" s="57">
        <f t="shared" si="7"/>
        <v>4356.1659500000005</v>
      </c>
      <c r="L43" s="55">
        <f t="shared" si="1"/>
        <v>107.71516775956285</v>
      </c>
      <c r="M43" s="55">
        <f t="shared" si="2"/>
        <v>32.509617486338797</v>
      </c>
      <c r="N43" s="55">
        <f t="shared" si="8"/>
        <v>2.6003278688524589</v>
      </c>
      <c r="O43" s="56">
        <f t="shared" si="9"/>
        <v>142.82511311475409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40056.218000000001</v>
      </c>
      <c r="E44" s="59">
        <f t="shared" si="3"/>
        <v>11898.52</v>
      </c>
      <c r="F44" s="54">
        <f>IF($F$9="A",Data!$N$6,IF($F$9="B",Data!$N$7,IF($F$9="C",Data!$N$8,IF($F$9="D",Data!$N$9,0))))</f>
        <v>951.72</v>
      </c>
      <c r="G44" s="57">
        <f t="shared" si="4"/>
        <v>52906.457999999999</v>
      </c>
      <c r="H44" s="58">
        <f t="shared" si="0"/>
        <v>3338.0181666666667</v>
      </c>
      <c r="I44" s="58">
        <f t="shared" si="5"/>
        <v>991.54333333333341</v>
      </c>
      <c r="J44" s="58">
        <f t="shared" si="6"/>
        <v>79.31</v>
      </c>
      <c r="K44" s="57">
        <f t="shared" si="7"/>
        <v>4408.8715000000002</v>
      </c>
      <c r="L44" s="55">
        <f t="shared" si="1"/>
        <v>109.44321857923498</v>
      </c>
      <c r="M44" s="55">
        <f t="shared" si="2"/>
        <v>32.509617486338797</v>
      </c>
      <c r="N44" s="55">
        <f t="shared" si="8"/>
        <v>2.6003278688524589</v>
      </c>
      <c r="O44" s="56">
        <f t="shared" si="9"/>
        <v>144.55316393442621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40688.684600000001</v>
      </c>
      <c r="E45" s="59">
        <f t="shared" si="3"/>
        <v>11898.52</v>
      </c>
      <c r="F45" s="54">
        <f>IF($F$9="A",Data!$N$6,IF($F$9="B",Data!$N$7,IF($F$9="C",Data!$N$8,IF($F$9="D",Data!$N$9,0))))</f>
        <v>951.72</v>
      </c>
      <c r="G45" s="57">
        <f t="shared" si="4"/>
        <v>53538.924599999998</v>
      </c>
      <c r="H45" s="58">
        <f t="shared" si="0"/>
        <v>3390.7237166666669</v>
      </c>
      <c r="I45" s="58">
        <f t="shared" si="5"/>
        <v>991.54333333333341</v>
      </c>
      <c r="J45" s="58">
        <f t="shared" si="6"/>
        <v>79.31</v>
      </c>
      <c r="K45" s="57">
        <f t="shared" si="7"/>
        <v>4461.5770500000008</v>
      </c>
      <c r="L45" s="55">
        <f t="shared" si="1"/>
        <v>111.1712693989071</v>
      </c>
      <c r="M45" s="55">
        <f t="shared" si="2"/>
        <v>32.509617486338797</v>
      </c>
      <c r="N45" s="55">
        <f t="shared" si="8"/>
        <v>2.6003278688524589</v>
      </c>
      <c r="O45" s="56">
        <f>SUM(L45:N45)</f>
        <v>146.28121475409836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41321.1512</v>
      </c>
      <c r="E46" s="59">
        <f t="shared" si="3"/>
        <v>11898.52</v>
      </c>
      <c r="F46" s="54">
        <f>IF($F$9="A",Data!$N$6,IF($F$9="B",Data!$N$7,IF($F$9="C",Data!$N$8,IF($F$9="D",Data!$N$9,0))))</f>
        <v>951.72</v>
      </c>
      <c r="G46" s="57">
        <f t="shared" si="4"/>
        <v>54171.391199999998</v>
      </c>
      <c r="H46" s="58">
        <f t="shared" si="0"/>
        <v>3443.4292666666665</v>
      </c>
      <c r="I46" s="58">
        <f t="shared" si="5"/>
        <v>991.54333333333341</v>
      </c>
      <c r="J46" s="58">
        <f t="shared" si="6"/>
        <v>79.31</v>
      </c>
      <c r="K46" s="57">
        <f t="shared" si="7"/>
        <v>4514.2826000000005</v>
      </c>
      <c r="L46" s="55">
        <f t="shared" si="1"/>
        <v>112.89932021857923</v>
      </c>
      <c r="M46" s="55">
        <f t="shared" si="2"/>
        <v>32.509617486338797</v>
      </c>
      <c r="N46" s="55">
        <f t="shared" si="8"/>
        <v>2.6003278688524589</v>
      </c>
      <c r="O46" s="56">
        <f t="shared" si="9"/>
        <v>148.00926557377048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41953.6178</v>
      </c>
      <c r="E47" s="59">
        <f t="shared" si="3"/>
        <v>11898.52</v>
      </c>
      <c r="F47" s="54">
        <f>IF($F$9="A",Data!$N$6,IF($F$9="B",Data!$N$7,IF($F$9="C",Data!$N$8,IF($F$9="D",Data!$N$9,0))))</f>
        <v>951.72</v>
      </c>
      <c r="G47" s="57">
        <f t="shared" si="4"/>
        <v>54803.857799999998</v>
      </c>
      <c r="H47" s="58">
        <f t="shared" si="0"/>
        <v>3496.1348166666667</v>
      </c>
      <c r="I47" s="58">
        <f t="shared" si="5"/>
        <v>991.54333333333341</v>
      </c>
      <c r="J47" s="58">
        <f t="shared" si="6"/>
        <v>79.31</v>
      </c>
      <c r="K47" s="57">
        <f t="shared" si="7"/>
        <v>4566.9881500000001</v>
      </c>
      <c r="L47" s="55">
        <f t="shared" si="1"/>
        <v>114.62737103825137</v>
      </c>
      <c r="M47" s="55">
        <f t="shared" si="2"/>
        <v>32.509617486338797</v>
      </c>
      <c r="N47" s="55">
        <f t="shared" si="8"/>
        <v>2.6003278688524589</v>
      </c>
      <c r="O47" s="56">
        <f t="shared" si="9"/>
        <v>149.7373163934426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42586.0844</v>
      </c>
      <c r="E48" s="59">
        <f t="shared" si="3"/>
        <v>11898.52</v>
      </c>
      <c r="F48" s="54">
        <f>IF($F$9="A",Data!$N$6,IF($F$9="B",Data!$N$7,IF($F$9="C",Data!$N$8,IF($F$9="D",Data!$N$9,0))))</f>
        <v>951.72</v>
      </c>
      <c r="G48" s="57">
        <f t="shared" si="4"/>
        <v>55436.324399999998</v>
      </c>
      <c r="H48" s="58">
        <f t="shared" si="0"/>
        <v>3548.8403666666668</v>
      </c>
      <c r="I48" s="58">
        <f t="shared" si="5"/>
        <v>991.54333333333341</v>
      </c>
      <c r="J48" s="58">
        <f t="shared" si="6"/>
        <v>79.31</v>
      </c>
      <c r="K48" s="57">
        <f t="shared" si="7"/>
        <v>4619.6937000000007</v>
      </c>
      <c r="L48" s="55">
        <f t="shared" si="1"/>
        <v>116.3554218579235</v>
      </c>
      <c r="M48" s="55">
        <f t="shared" si="2"/>
        <v>32.509617486338797</v>
      </c>
      <c r="N48" s="55">
        <f t="shared" si="8"/>
        <v>2.6003278688524589</v>
      </c>
      <c r="O48" s="56">
        <f t="shared" si="9"/>
        <v>151.46536721311475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43218.550999999999</v>
      </c>
      <c r="E49" s="59">
        <f t="shared" si="3"/>
        <v>11898.52</v>
      </c>
      <c r="F49" s="54">
        <f>IF($F$9="A",Data!$N$6,IF($F$9="B",Data!$N$7,IF($F$9="C",Data!$N$8,IF($F$9="D",Data!$N$9,0))))</f>
        <v>951.72</v>
      </c>
      <c r="G49" s="57">
        <f t="shared" si="4"/>
        <v>56068.790999999997</v>
      </c>
      <c r="H49" s="58">
        <f t="shared" si="0"/>
        <v>3601.5459166666665</v>
      </c>
      <c r="I49" s="58">
        <f t="shared" si="5"/>
        <v>991.54333333333341</v>
      </c>
      <c r="J49" s="58">
        <f t="shared" si="6"/>
        <v>79.31</v>
      </c>
      <c r="K49" s="57">
        <f t="shared" si="7"/>
        <v>4672.3992500000004</v>
      </c>
      <c r="L49" s="55">
        <f t="shared" si="1"/>
        <v>118.08347267759562</v>
      </c>
      <c r="M49" s="55">
        <f t="shared" si="2"/>
        <v>32.509617486338797</v>
      </c>
      <c r="N49" s="55">
        <f t="shared" si="8"/>
        <v>2.6003278688524589</v>
      </c>
      <c r="O49" s="56">
        <f t="shared" si="9"/>
        <v>153.19341803278687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43851.017599999999</v>
      </c>
      <c r="E50" s="59">
        <f t="shared" si="3"/>
        <v>11898.52</v>
      </c>
      <c r="F50" s="54">
        <f>IF($F$9="A",Data!$N$6,IF($F$9="B",Data!$N$7,IF($F$9="C",Data!$N$8,IF($F$9="D",Data!$N$9,0))))</f>
        <v>951.72</v>
      </c>
      <c r="G50" s="57">
        <f t="shared" si="4"/>
        <v>56701.257599999997</v>
      </c>
      <c r="H50" s="58">
        <f t="shared" si="0"/>
        <v>3654.2514666666666</v>
      </c>
      <c r="I50" s="58">
        <f t="shared" si="5"/>
        <v>991.54333333333341</v>
      </c>
      <c r="J50" s="58">
        <f t="shared" si="6"/>
        <v>79.31</v>
      </c>
      <c r="K50" s="57">
        <f t="shared" si="7"/>
        <v>4725.1048000000001</v>
      </c>
      <c r="L50" s="55">
        <f t="shared" si="1"/>
        <v>119.81152349726776</v>
      </c>
      <c r="M50" s="55">
        <f t="shared" si="2"/>
        <v>32.509617486338797</v>
      </c>
      <c r="N50" s="55">
        <f t="shared" si="8"/>
        <v>2.6003278688524589</v>
      </c>
      <c r="O50" s="56">
        <f t="shared" si="9"/>
        <v>154.92146885245899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44483.484199999999</v>
      </c>
      <c r="E51" s="59">
        <f t="shared" si="3"/>
        <v>11898.52</v>
      </c>
      <c r="F51" s="54">
        <f>IF($F$9="A",Data!$N$6,IF($F$9="B",Data!$N$7,IF($F$9="C",Data!$N$8,IF($F$9="D",Data!$N$9,0))))</f>
        <v>951.72</v>
      </c>
      <c r="G51" s="57">
        <f t="shared" si="4"/>
        <v>57333.724199999997</v>
      </c>
      <c r="H51" s="58">
        <f t="shared" si="0"/>
        <v>3706.9570166666667</v>
      </c>
      <c r="I51" s="58">
        <f t="shared" si="5"/>
        <v>991.54333333333341</v>
      </c>
      <c r="J51" s="58">
        <f t="shared" si="6"/>
        <v>79.31</v>
      </c>
      <c r="K51" s="57">
        <f t="shared" si="7"/>
        <v>4777.8103500000007</v>
      </c>
      <c r="L51" s="55">
        <f t="shared" si="1"/>
        <v>121.53957431693989</v>
      </c>
      <c r="M51" s="55">
        <f t="shared" si="2"/>
        <v>32.509617486338797</v>
      </c>
      <c r="N51" s="55">
        <f t="shared" si="8"/>
        <v>2.6003278688524589</v>
      </c>
      <c r="O51" s="56">
        <f t="shared" si="9"/>
        <v>156.64951967213113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45115.950799999999</v>
      </c>
      <c r="E52" s="59">
        <f t="shared" si="3"/>
        <v>11898.52</v>
      </c>
      <c r="F52" s="54">
        <f>IF($F$9="A",Data!$N$6,IF($F$9="B",Data!$N$7,IF($F$9="C",Data!$N$8,IF($F$9="D",Data!$N$9,0))))</f>
        <v>951.72</v>
      </c>
      <c r="G52" s="57">
        <f t="shared" si="4"/>
        <v>57966.190799999997</v>
      </c>
      <c r="H52" s="58">
        <f t="shared" si="0"/>
        <v>3759.6625666666664</v>
      </c>
      <c r="I52" s="58">
        <f t="shared" si="5"/>
        <v>991.54333333333341</v>
      </c>
      <c r="J52" s="58">
        <f t="shared" si="6"/>
        <v>79.31</v>
      </c>
      <c r="K52" s="57">
        <f t="shared" si="7"/>
        <v>4830.5159000000003</v>
      </c>
      <c r="L52" s="55">
        <f t="shared" si="1"/>
        <v>123.26762513661201</v>
      </c>
      <c r="M52" s="55">
        <f t="shared" si="2"/>
        <v>32.509617486338797</v>
      </c>
      <c r="N52" s="55">
        <f t="shared" si="8"/>
        <v>2.6003278688524589</v>
      </c>
      <c r="O52" s="56">
        <f t="shared" si="9"/>
        <v>158.37757049180325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45748.417399999998</v>
      </c>
      <c r="E53" s="59">
        <f t="shared" si="3"/>
        <v>11898.52</v>
      </c>
      <c r="F53" s="54">
        <f>IF($F$9="A",Data!$N$6,IF($F$9="B",Data!$N$7,IF($F$9="C",Data!$N$8,IF($F$9="D",Data!$N$9,0))))</f>
        <v>951.72</v>
      </c>
      <c r="G53" s="57">
        <f t="shared" si="4"/>
        <v>58598.657399999996</v>
      </c>
      <c r="H53" s="58">
        <f t="shared" si="0"/>
        <v>3812.3681166666665</v>
      </c>
      <c r="I53" s="58">
        <f t="shared" si="5"/>
        <v>991.54333333333341</v>
      </c>
      <c r="J53" s="58">
        <f t="shared" si="6"/>
        <v>79.31</v>
      </c>
      <c r="K53" s="57">
        <f t="shared" si="7"/>
        <v>4883.22145</v>
      </c>
      <c r="L53" s="55">
        <f t="shared" si="1"/>
        <v>124.99567595628415</v>
      </c>
      <c r="M53" s="55">
        <f t="shared" si="2"/>
        <v>32.509617486338797</v>
      </c>
      <c r="N53" s="55">
        <f t="shared" si="8"/>
        <v>2.6003278688524589</v>
      </c>
      <c r="O53" s="56">
        <f t="shared" si="9"/>
        <v>160.10562131147537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46380.883999999998</v>
      </c>
      <c r="E54" s="59">
        <f t="shared" si="3"/>
        <v>11898.52</v>
      </c>
      <c r="F54" s="54">
        <f>IF($F$9="A",Data!$N$6,IF($F$9="B",Data!$N$7,IF($F$9="C",Data!$N$8,IF($F$9="D",Data!$N$9,0))))</f>
        <v>951.72</v>
      </c>
      <c r="G54" s="57">
        <f t="shared" ref="G54" si="11">SUM(D54:E54)</f>
        <v>58279.403999999995</v>
      </c>
      <c r="H54" s="58">
        <f t="shared" si="0"/>
        <v>3865.0736666666667</v>
      </c>
      <c r="I54" s="58">
        <f t="shared" si="5"/>
        <v>991.54333333333341</v>
      </c>
      <c r="J54" s="58">
        <f t="shared" si="6"/>
        <v>79.31</v>
      </c>
      <c r="K54" s="57">
        <f>SUM(H54:I54)</f>
        <v>4856.6170000000002</v>
      </c>
      <c r="L54" s="55">
        <f>D54/$L$7</f>
        <v>126.72372677595628</v>
      </c>
      <c r="M54" s="55">
        <f t="shared" si="2"/>
        <v>32.509617486338797</v>
      </c>
      <c r="N54" s="55">
        <f>$F$10/$L$7</f>
        <v>2.6003278688524589</v>
      </c>
      <c r="O54" s="56">
        <f t="shared" ref="O54" ca="1" si="12">SUM(L54:P54)</f>
        <v>161.83367213114752</v>
      </c>
    </row>
    <row r="55" spans="1:15" ht="10.5" customHeight="1" x14ac:dyDescent="0.2"/>
  </sheetData>
  <sheetProtection algorithmName="SHA-512" hashValue="uv/cN4YMn/Jp43xOgSBswuyDjcKrx3vDstQ1Fq5eZI4NFQidXXnlyzuMKbAeoYQhte2ypeZDxLe4BO78zLnZYQ==" saltValue="VZdea1QKaMgZRikKd45Ec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2D2F2-CC5A-4203-ADC6-1F97B8451595}">
          <x14:formula1>
            <xm:f>Data!$M$11:$M$15</xm:f>
          </x14:formula1>
          <xm:sqref>F9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9C4-DD46-4DC2-8A03-8CF0354420D8}">
  <sheetPr>
    <tabColor rgb="FFFF66FF"/>
    <pageSetUpPr fitToPage="1"/>
  </sheetPr>
  <dimension ref="A1:O55"/>
  <sheetViews>
    <sheetView zoomScaleNormal="100" workbookViewId="0">
      <selection activeCell="I15" sqref="I15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/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 t="s">
        <v>38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(100%+E$7)*[1]Tabelle1!$C$40</f>
        <v>17041.259999999998</v>
      </c>
      <c r="E10" s="72">
        <v>11961.97</v>
      </c>
      <c r="F10" s="54">
        <f>IF($F$9="A",Data!$N$6,IF($F$9="B",Data!$N$7,IF($F$9="C",Data!$N$8,IF($F$9="D",Data!$N$9,0))))</f>
        <v>951.72</v>
      </c>
      <c r="G10" s="57">
        <f>SUM(D10:F10)</f>
        <v>29954.949999999997</v>
      </c>
      <c r="H10" s="58">
        <f t="shared" ref="H10:H54" si="0">D10/$H$7</f>
        <v>1420.1049999999998</v>
      </c>
      <c r="I10" s="58">
        <f>E10/$H$7</f>
        <v>996.83083333333332</v>
      </c>
      <c r="J10" s="58">
        <f>$F$10/12</f>
        <v>79.31</v>
      </c>
      <c r="K10" s="57">
        <f>SUM(H10:J10)</f>
        <v>2496.2458333333329</v>
      </c>
      <c r="L10" s="55">
        <f t="shared" ref="L10:L53" si="1">D10/$L$7</f>
        <v>46.560819672131146</v>
      </c>
      <c r="M10" s="55">
        <f t="shared" ref="M10:M54" si="2">E10/$L$7</f>
        <v>32.6829781420765</v>
      </c>
      <c r="N10" s="55">
        <f>$F$10/$L$7</f>
        <v>2.6003278688524589</v>
      </c>
      <c r="O10" s="56">
        <f>SUM(L10:N10)</f>
        <v>81.844125683060113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18063.7356</v>
      </c>
      <c r="E11" s="59">
        <f t="shared" ref="E11:E54" si="3">E10</f>
        <v>11961.97</v>
      </c>
      <c r="F11" s="54">
        <f>IF($F$9="A",Data!$N$6,IF($F$9="B",Data!$N$7,IF($F$9="C",Data!$N$8,IF($F$9="D",Data!$N$9,0))))</f>
        <v>951.72</v>
      </c>
      <c r="G11" s="57">
        <f t="shared" ref="G11:G53" si="4">SUM(D11:F11)</f>
        <v>30977.425600000002</v>
      </c>
      <c r="H11" s="58">
        <f t="shared" si="0"/>
        <v>1505.3113000000001</v>
      </c>
      <c r="I11" s="58">
        <f t="shared" ref="I11:I54" si="5">E11/$H$7</f>
        <v>996.83083333333332</v>
      </c>
      <c r="J11" s="58">
        <f t="shared" ref="J11:J54" si="6">$F$10/12</f>
        <v>79.31</v>
      </c>
      <c r="K11" s="57">
        <f t="shared" ref="K11:K53" si="7">SUM(H11:J11)</f>
        <v>2581.4521333333332</v>
      </c>
      <c r="L11" s="55">
        <f t="shared" si="1"/>
        <v>49.354468852459014</v>
      </c>
      <c r="M11" s="55">
        <f t="shared" si="2"/>
        <v>32.6829781420765</v>
      </c>
      <c r="N11" s="55">
        <f t="shared" ref="N11:N53" si="8">$F$10/$L$7</f>
        <v>2.6003278688524589</v>
      </c>
      <c r="O11" s="56">
        <f t="shared" ref="O11:O53" si="9">SUM(L11:N11)</f>
        <v>84.637774863387975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19086.211200000002</v>
      </c>
      <c r="E12" s="59">
        <f t="shared" si="3"/>
        <v>11961.97</v>
      </c>
      <c r="F12" s="54">
        <f>IF($F$9="A",Data!$N$6,IF($F$9="B",Data!$N$7,IF($F$9="C",Data!$N$8,IF($F$9="D",Data!$N$9,0))))</f>
        <v>951.72</v>
      </c>
      <c r="G12" s="57">
        <f t="shared" si="4"/>
        <v>31999.9012</v>
      </c>
      <c r="H12" s="58">
        <f t="shared" si="0"/>
        <v>1590.5176000000001</v>
      </c>
      <c r="I12" s="58">
        <f t="shared" si="5"/>
        <v>996.83083333333332</v>
      </c>
      <c r="J12" s="58">
        <f t="shared" si="6"/>
        <v>79.31</v>
      </c>
      <c r="K12" s="57">
        <f t="shared" si="7"/>
        <v>2666.6584333333335</v>
      </c>
      <c r="L12" s="55">
        <f t="shared" si="1"/>
        <v>52.14811803278689</v>
      </c>
      <c r="M12" s="55">
        <f t="shared" si="2"/>
        <v>32.6829781420765</v>
      </c>
      <c r="N12" s="55">
        <f t="shared" si="8"/>
        <v>2.6003278688524589</v>
      </c>
      <c r="O12" s="56">
        <f t="shared" si="9"/>
        <v>87.43142404371585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20108.686799999996</v>
      </c>
      <c r="E13" s="59">
        <f t="shared" si="3"/>
        <v>11961.97</v>
      </c>
      <c r="F13" s="54">
        <f>IF($F$9="A",Data!$N$6,IF($F$9="B",Data!$N$7,IF($F$9="C",Data!$N$8,IF($F$9="D",Data!$N$9,0))))</f>
        <v>951.72</v>
      </c>
      <c r="G13" s="57">
        <f t="shared" si="4"/>
        <v>33022.376799999998</v>
      </c>
      <c r="H13" s="58">
        <f t="shared" si="0"/>
        <v>1675.7238999999997</v>
      </c>
      <c r="I13" s="58">
        <f t="shared" si="5"/>
        <v>996.83083333333332</v>
      </c>
      <c r="J13" s="58">
        <f t="shared" si="6"/>
        <v>79.31</v>
      </c>
      <c r="K13" s="57">
        <f t="shared" si="7"/>
        <v>2751.8647333333329</v>
      </c>
      <c r="L13" s="55">
        <f t="shared" si="1"/>
        <v>54.941767213114744</v>
      </c>
      <c r="M13" s="55">
        <f t="shared" si="2"/>
        <v>32.6829781420765</v>
      </c>
      <c r="N13" s="55">
        <f t="shared" si="8"/>
        <v>2.6003278688524589</v>
      </c>
      <c r="O13" s="56">
        <f t="shared" si="9"/>
        <v>90.225073224043697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(100%+E$7)*[1]Tabelle1!$D$40</f>
        <v>22294.2</v>
      </c>
      <c r="E14" s="73">
        <f t="shared" si="3"/>
        <v>11961.97</v>
      </c>
      <c r="F14" s="54">
        <f>IF($F$9="A",Data!$N$6,IF($F$9="B",Data!$N$7,IF($F$9="C",Data!$N$8,IF($F$9="D",Data!$N$9,0))))</f>
        <v>951.72</v>
      </c>
      <c r="G14" s="57">
        <f t="shared" si="4"/>
        <v>35207.89</v>
      </c>
      <c r="H14" s="58">
        <f t="shared" si="0"/>
        <v>1857.8500000000001</v>
      </c>
      <c r="I14" s="58">
        <f t="shared" si="5"/>
        <v>996.83083333333332</v>
      </c>
      <c r="J14" s="58">
        <f t="shared" si="6"/>
        <v>79.31</v>
      </c>
      <c r="K14" s="57">
        <f t="shared" si="7"/>
        <v>2933.9908333333333</v>
      </c>
      <c r="L14" s="55">
        <f t="shared" si="1"/>
        <v>60.913114754098366</v>
      </c>
      <c r="M14" s="55">
        <f t="shared" si="2"/>
        <v>32.6829781420765</v>
      </c>
      <c r="N14" s="55">
        <f t="shared" si="8"/>
        <v>2.6003278688524589</v>
      </c>
      <c r="O14" s="56">
        <f t="shared" si="9"/>
        <v>96.196420765027327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22963.026000000002</v>
      </c>
      <c r="E15" s="59">
        <f t="shared" si="3"/>
        <v>11961.97</v>
      </c>
      <c r="F15" s="54">
        <f>IF($F$9="A",Data!$N$6,IF($F$9="B",Data!$N$7,IF($F$9="C",Data!$N$8,IF($F$9="D",Data!$N$9,0))))</f>
        <v>951.72</v>
      </c>
      <c r="G15" s="57">
        <f t="shared" si="4"/>
        <v>35876.716</v>
      </c>
      <c r="H15" s="58">
        <f t="shared" si="0"/>
        <v>1913.5855000000001</v>
      </c>
      <c r="I15" s="58">
        <f t="shared" si="5"/>
        <v>996.83083333333332</v>
      </c>
      <c r="J15" s="58">
        <f t="shared" si="6"/>
        <v>79.31</v>
      </c>
      <c r="K15" s="57">
        <f t="shared" si="7"/>
        <v>2989.7263333333335</v>
      </c>
      <c r="L15" s="55">
        <f t="shared" si="1"/>
        <v>62.740508196721315</v>
      </c>
      <c r="M15" s="55">
        <f t="shared" si="2"/>
        <v>32.6829781420765</v>
      </c>
      <c r="N15" s="55">
        <f t="shared" si="8"/>
        <v>2.6003278688524589</v>
      </c>
      <c r="O15" s="56">
        <f t="shared" si="9"/>
        <v>98.023814207650275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23631.851999999999</v>
      </c>
      <c r="E16" s="59">
        <f t="shared" si="3"/>
        <v>11961.97</v>
      </c>
      <c r="F16" s="54">
        <f>IF($F$9="A",Data!$N$6,IF($F$9="B",Data!$N$7,IF($F$9="C",Data!$N$8,IF($F$9="D",Data!$N$9,0))))</f>
        <v>951.72</v>
      </c>
      <c r="G16" s="57">
        <f t="shared" si="4"/>
        <v>36545.542000000001</v>
      </c>
      <c r="H16" s="58">
        <f t="shared" si="0"/>
        <v>1969.3209999999999</v>
      </c>
      <c r="I16" s="58">
        <f t="shared" si="5"/>
        <v>996.83083333333332</v>
      </c>
      <c r="J16" s="58">
        <f t="shared" si="6"/>
        <v>79.31</v>
      </c>
      <c r="K16" s="57">
        <f t="shared" si="7"/>
        <v>3045.4618333333333</v>
      </c>
      <c r="L16" s="55">
        <f t="shared" si="1"/>
        <v>64.567901639344257</v>
      </c>
      <c r="M16" s="55">
        <f t="shared" si="2"/>
        <v>32.6829781420765</v>
      </c>
      <c r="N16" s="55">
        <f t="shared" si="8"/>
        <v>2.6003278688524589</v>
      </c>
      <c r="O16" s="56">
        <f t="shared" si="9"/>
        <v>99.851207650273224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24300.678</v>
      </c>
      <c r="E17" s="59">
        <f t="shared" si="3"/>
        <v>11961.97</v>
      </c>
      <c r="F17" s="54">
        <f>IF($F$9="A",Data!$N$6,IF($F$9="B",Data!$N$7,IF($F$9="C",Data!$N$8,IF($F$9="D",Data!$N$9,0))))</f>
        <v>951.72</v>
      </c>
      <c r="G17" s="57">
        <f t="shared" si="4"/>
        <v>37214.368000000002</v>
      </c>
      <c r="H17" s="58">
        <f t="shared" si="0"/>
        <v>2025.0564999999999</v>
      </c>
      <c r="I17" s="58">
        <f t="shared" si="5"/>
        <v>996.83083333333332</v>
      </c>
      <c r="J17" s="58">
        <f t="shared" si="6"/>
        <v>79.31</v>
      </c>
      <c r="K17" s="57">
        <f t="shared" si="7"/>
        <v>3101.1973333333331</v>
      </c>
      <c r="L17" s="55">
        <f t="shared" si="1"/>
        <v>66.39529508196722</v>
      </c>
      <c r="M17" s="55">
        <f t="shared" si="2"/>
        <v>32.6829781420765</v>
      </c>
      <c r="N17" s="55">
        <f t="shared" si="8"/>
        <v>2.6003278688524589</v>
      </c>
      <c r="O17" s="56">
        <f t="shared" si="9"/>
        <v>101.67860109289619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24969.504000000001</v>
      </c>
      <c r="E18" s="59">
        <f t="shared" si="3"/>
        <v>11961.97</v>
      </c>
      <c r="F18" s="54">
        <f>IF($F$9="A",Data!$N$6,IF($F$9="B",Data!$N$7,IF($F$9="C",Data!$N$8,IF($F$9="D",Data!$N$9,0))))</f>
        <v>951.72</v>
      </c>
      <c r="G18" s="57">
        <f t="shared" si="4"/>
        <v>37883.194000000003</v>
      </c>
      <c r="H18" s="58">
        <f t="shared" si="0"/>
        <v>2080.7919999999999</v>
      </c>
      <c r="I18" s="58">
        <f t="shared" si="5"/>
        <v>996.83083333333332</v>
      </c>
      <c r="J18" s="58">
        <f t="shared" si="6"/>
        <v>79.31</v>
      </c>
      <c r="K18" s="57">
        <f t="shared" si="7"/>
        <v>3156.9328333333333</v>
      </c>
      <c r="L18" s="55">
        <f t="shared" si="1"/>
        <v>68.222688524590168</v>
      </c>
      <c r="M18" s="55">
        <f t="shared" si="2"/>
        <v>32.6829781420765</v>
      </c>
      <c r="N18" s="55">
        <f t="shared" si="8"/>
        <v>2.6003278688524589</v>
      </c>
      <c r="O18" s="56">
        <f t="shared" si="9"/>
        <v>103.50599453551912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25638.33</v>
      </c>
      <c r="E19" s="59">
        <f t="shared" si="3"/>
        <v>11961.97</v>
      </c>
      <c r="F19" s="54">
        <f>IF($F$9="A",Data!$N$6,IF($F$9="B",Data!$N$7,IF($F$9="C",Data!$N$8,IF($F$9="D",Data!$N$9,0))))</f>
        <v>951.72</v>
      </c>
      <c r="G19" s="57">
        <f t="shared" si="4"/>
        <v>38552.020000000004</v>
      </c>
      <c r="H19" s="58">
        <f t="shared" si="0"/>
        <v>2136.5275000000001</v>
      </c>
      <c r="I19" s="58">
        <f t="shared" si="5"/>
        <v>996.83083333333332</v>
      </c>
      <c r="J19" s="58">
        <f t="shared" si="6"/>
        <v>79.31</v>
      </c>
      <c r="K19" s="57">
        <f t="shared" si="7"/>
        <v>3212.6683333333335</v>
      </c>
      <c r="L19" s="55">
        <f t="shared" si="1"/>
        <v>70.050081967213117</v>
      </c>
      <c r="M19" s="55">
        <f t="shared" si="2"/>
        <v>32.6829781420765</v>
      </c>
      <c r="N19" s="55">
        <f t="shared" si="8"/>
        <v>2.6003278688524589</v>
      </c>
      <c r="O19" s="56">
        <f t="shared" si="9"/>
        <v>105.33338797814208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26307.156000000003</v>
      </c>
      <c r="E20" s="59">
        <f t="shared" si="3"/>
        <v>11961.97</v>
      </c>
      <c r="F20" s="54">
        <f>IF($F$9="A",Data!$N$6,IF($F$9="B",Data!$N$7,IF($F$9="C",Data!$N$8,IF($F$9="D",Data!$N$9,0))))</f>
        <v>951.72</v>
      </c>
      <c r="G20" s="57">
        <f t="shared" si="4"/>
        <v>39220.846000000005</v>
      </c>
      <c r="H20" s="58">
        <f t="shared" si="0"/>
        <v>2192.2630000000004</v>
      </c>
      <c r="I20" s="58">
        <f t="shared" si="5"/>
        <v>996.83083333333332</v>
      </c>
      <c r="J20" s="58">
        <f t="shared" si="6"/>
        <v>79.31</v>
      </c>
      <c r="K20" s="57">
        <f t="shared" si="7"/>
        <v>3268.4038333333338</v>
      </c>
      <c r="L20" s="55">
        <f t="shared" si="1"/>
        <v>71.877475409836066</v>
      </c>
      <c r="M20" s="55">
        <f t="shared" si="2"/>
        <v>32.6829781420765</v>
      </c>
      <c r="N20" s="55">
        <f t="shared" si="8"/>
        <v>2.6003278688524589</v>
      </c>
      <c r="O20" s="56">
        <f t="shared" si="9"/>
        <v>107.16078142076502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26975.982</v>
      </c>
      <c r="E21" s="59">
        <f t="shared" si="3"/>
        <v>11961.97</v>
      </c>
      <c r="F21" s="54">
        <f>IF($F$9="A",Data!$N$6,IF($F$9="B",Data!$N$7,IF($F$9="C",Data!$N$8,IF($F$9="D",Data!$N$9,0))))</f>
        <v>951.72</v>
      </c>
      <c r="G21" s="57">
        <f t="shared" si="4"/>
        <v>39889.671999999999</v>
      </c>
      <c r="H21" s="58">
        <f t="shared" si="0"/>
        <v>2247.9985000000001</v>
      </c>
      <c r="I21" s="58">
        <f t="shared" si="5"/>
        <v>996.83083333333332</v>
      </c>
      <c r="J21" s="58">
        <f t="shared" si="6"/>
        <v>79.31</v>
      </c>
      <c r="K21" s="57">
        <f t="shared" si="7"/>
        <v>3324.1393333333335</v>
      </c>
      <c r="L21" s="55">
        <f t="shared" si="1"/>
        <v>73.704868852459015</v>
      </c>
      <c r="M21" s="55">
        <f t="shared" si="2"/>
        <v>32.6829781420765</v>
      </c>
      <c r="N21" s="55">
        <f t="shared" si="8"/>
        <v>2.6003278688524589</v>
      </c>
      <c r="O21" s="56">
        <f t="shared" si="9"/>
        <v>108.98817486338798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27644.808000000001</v>
      </c>
      <c r="E22" s="59">
        <f t="shared" si="3"/>
        <v>11961.97</v>
      </c>
      <c r="F22" s="54">
        <f>IF($F$9="A",Data!$N$6,IF($F$9="B",Data!$N$7,IF($F$9="C",Data!$N$8,IF($F$9="D",Data!$N$9,0))))</f>
        <v>951.72</v>
      </c>
      <c r="G22" s="57">
        <f t="shared" si="4"/>
        <v>40558.498</v>
      </c>
      <c r="H22" s="58">
        <f t="shared" si="0"/>
        <v>2303.7339999999999</v>
      </c>
      <c r="I22" s="58">
        <f t="shared" si="5"/>
        <v>996.83083333333332</v>
      </c>
      <c r="J22" s="58">
        <f t="shared" si="6"/>
        <v>79.31</v>
      </c>
      <c r="K22" s="57">
        <f t="shared" si="7"/>
        <v>3379.8748333333333</v>
      </c>
      <c r="L22" s="55">
        <f t="shared" si="1"/>
        <v>75.532262295081964</v>
      </c>
      <c r="M22" s="55">
        <f t="shared" si="2"/>
        <v>32.6829781420765</v>
      </c>
      <c r="N22" s="55">
        <f t="shared" si="8"/>
        <v>2.6003278688524589</v>
      </c>
      <c r="O22" s="56">
        <f t="shared" si="9"/>
        <v>110.81556830601092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28313.634000000002</v>
      </c>
      <c r="E23" s="59">
        <f t="shared" si="3"/>
        <v>11961.97</v>
      </c>
      <c r="F23" s="54">
        <f>IF($F$9="A",Data!$N$6,IF($F$9="B",Data!$N$7,IF($F$9="C",Data!$N$8,IF($F$9="D",Data!$N$9,0))))</f>
        <v>951.72</v>
      </c>
      <c r="G23" s="57">
        <f t="shared" si="4"/>
        <v>41227.324000000001</v>
      </c>
      <c r="H23" s="58">
        <f t="shared" si="0"/>
        <v>2359.4695000000002</v>
      </c>
      <c r="I23" s="58">
        <f t="shared" si="5"/>
        <v>996.83083333333332</v>
      </c>
      <c r="J23" s="58">
        <f t="shared" si="6"/>
        <v>79.31</v>
      </c>
      <c r="K23" s="57">
        <f t="shared" si="7"/>
        <v>3435.6103333333335</v>
      </c>
      <c r="L23" s="55">
        <f t="shared" si="1"/>
        <v>77.359655737704927</v>
      </c>
      <c r="M23" s="55">
        <f t="shared" si="2"/>
        <v>32.6829781420765</v>
      </c>
      <c r="N23" s="55">
        <f t="shared" si="8"/>
        <v>2.6003278688524589</v>
      </c>
      <c r="O23" s="56">
        <f t="shared" si="9"/>
        <v>112.64296174863388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28982.46</v>
      </c>
      <c r="E24" s="59">
        <f t="shared" si="3"/>
        <v>11961.97</v>
      </c>
      <c r="F24" s="54">
        <f>IF($F$9="A",Data!$N$6,IF($F$9="B",Data!$N$7,IF($F$9="C",Data!$N$8,IF($F$9="D",Data!$N$9,0))))</f>
        <v>951.72</v>
      </c>
      <c r="G24" s="57">
        <f t="shared" si="4"/>
        <v>41896.15</v>
      </c>
      <c r="H24" s="58">
        <f t="shared" si="0"/>
        <v>2415.2049999999999</v>
      </c>
      <c r="I24" s="58">
        <f t="shared" si="5"/>
        <v>996.83083333333332</v>
      </c>
      <c r="J24" s="58">
        <f t="shared" si="6"/>
        <v>79.31</v>
      </c>
      <c r="K24" s="57">
        <f t="shared" si="7"/>
        <v>3491.3458333333333</v>
      </c>
      <c r="L24" s="55">
        <f t="shared" si="1"/>
        <v>79.187049180327861</v>
      </c>
      <c r="M24" s="55">
        <f t="shared" si="2"/>
        <v>32.6829781420765</v>
      </c>
      <c r="N24" s="55">
        <f t="shared" si="8"/>
        <v>2.6003278688524589</v>
      </c>
      <c r="O24" s="56">
        <f t="shared" si="9"/>
        <v>114.47035519125681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29651.286</v>
      </c>
      <c r="E25" s="59">
        <f t="shared" si="3"/>
        <v>11961.97</v>
      </c>
      <c r="F25" s="54">
        <f>IF($F$9="A",Data!$N$6,IF($F$9="B",Data!$N$7,IF($F$9="C",Data!$N$8,IF($F$9="D",Data!$N$9,0))))</f>
        <v>951.72</v>
      </c>
      <c r="G25" s="57">
        <f t="shared" si="4"/>
        <v>42564.976000000002</v>
      </c>
      <c r="H25" s="58">
        <f t="shared" si="0"/>
        <v>2470.9405000000002</v>
      </c>
      <c r="I25" s="58">
        <f t="shared" si="5"/>
        <v>996.83083333333332</v>
      </c>
      <c r="J25" s="58">
        <f t="shared" si="6"/>
        <v>79.31</v>
      </c>
      <c r="K25" s="57">
        <f t="shared" si="7"/>
        <v>3547.0813333333335</v>
      </c>
      <c r="L25" s="55">
        <f t="shared" si="1"/>
        <v>81.014442622950824</v>
      </c>
      <c r="M25" s="55">
        <f t="shared" si="2"/>
        <v>32.6829781420765</v>
      </c>
      <c r="N25" s="55">
        <f t="shared" si="8"/>
        <v>2.6003278688524589</v>
      </c>
      <c r="O25" s="56">
        <f t="shared" si="9"/>
        <v>116.29774863387978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30320.112000000001</v>
      </c>
      <c r="E26" s="59">
        <f t="shared" si="3"/>
        <v>11961.97</v>
      </c>
      <c r="F26" s="54">
        <f>IF($F$9="A",Data!$N$6,IF($F$9="B",Data!$N$7,IF($F$9="C",Data!$N$8,IF($F$9="D",Data!$N$9,0))))</f>
        <v>951.72</v>
      </c>
      <c r="G26" s="57">
        <f t="shared" si="4"/>
        <v>43233.802000000003</v>
      </c>
      <c r="H26" s="58">
        <f t="shared" si="0"/>
        <v>2526.6759999999999</v>
      </c>
      <c r="I26" s="58">
        <f t="shared" si="5"/>
        <v>996.83083333333332</v>
      </c>
      <c r="J26" s="58">
        <f t="shared" si="6"/>
        <v>79.31</v>
      </c>
      <c r="K26" s="57">
        <f t="shared" si="7"/>
        <v>3602.8168333333333</v>
      </c>
      <c r="L26" s="55">
        <f t="shared" si="1"/>
        <v>82.841836065573773</v>
      </c>
      <c r="M26" s="55">
        <f t="shared" si="2"/>
        <v>32.6829781420765</v>
      </c>
      <c r="N26" s="55">
        <f t="shared" si="8"/>
        <v>2.6003278688524589</v>
      </c>
      <c r="O26" s="56">
        <f t="shared" si="9"/>
        <v>118.12514207650274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30988.938000000002</v>
      </c>
      <c r="E27" s="59">
        <f t="shared" si="3"/>
        <v>11961.97</v>
      </c>
      <c r="F27" s="54">
        <f>IF($F$9="A",Data!$N$6,IF($F$9="B",Data!$N$7,IF($F$9="C",Data!$N$8,IF($F$9="D",Data!$N$9,0))))</f>
        <v>951.72</v>
      </c>
      <c r="G27" s="57">
        <f t="shared" si="4"/>
        <v>43902.628000000004</v>
      </c>
      <c r="H27" s="58">
        <f t="shared" si="0"/>
        <v>2582.4115000000002</v>
      </c>
      <c r="I27" s="58">
        <f t="shared" si="5"/>
        <v>996.83083333333332</v>
      </c>
      <c r="J27" s="58">
        <f t="shared" si="6"/>
        <v>79.31</v>
      </c>
      <c r="K27" s="57">
        <f t="shared" si="7"/>
        <v>3658.5523333333335</v>
      </c>
      <c r="L27" s="55">
        <f t="shared" si="1"/>
        <v>84.669229508196722</v>
      </c>
      <c r="M27" s="55">
        <f t="shared" si="2"/>
        <v>32.6829781420765</v>
      </c>
      <c r="N27" s="55">
        <f t="shared" si="8"/>
        <v>2.6003278688524589</v>
      </c>
      <c r="O27" s="56">
        <f t="shared" si="9"/>
        <v>119.95253551912568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31657.764000000003</v>
      </c>
      <c r="E28" s="59">
        <f t="shared" si="3"/>
        <v>11961.97</v>
      </c>
      <c r="F28" s="54">
        <f>IF($F$9="A",Data!$N$6,IF($F$9="B",Data!$N$7,IF($F$9="C",Data!$N$8,IF($F$9="D",Data!$N$9,0))))</f>
        <v>951.72</v>
      </c>
      <c r="G28" s="57">
        <f t="shared" si="4"/>
        <v>44571.454000000005</v>
      </c>
      <c r="H28" s="58">
        <f t="shared" si="0"/>
        <v>2638.1470000000004</v>
      </c>
      <c r="I28" s="58">
        <f t="shared" si="5"/>
        <v>996.83083333333332</v>
      </c>
      <c r="J28" s="58">
        <f t="shared" si="6"/>
        <v>79.31</v>
      </c>
      <c r="K28" s="57">
        <f t="shared" si="7"/>
        <v>3714.2878333333338</v>
      </c>
      <c r="L28" s="55">
        <f t="shared" si="1"/>
        <v>86.496622950819685</v>
      </c>
      <c r="M28" s="55">
        <f t="shared" si="2"/>
        <v>32.6829781420765</v>
      </c>
      <c r="N28" s="55">
        <f t="shared" si="8"/>
        <v>2.6003278688524589</v>
      </c>
      <c r="O28" s="56">
        <f t="shared" si="9"/>
        <v>121.77992896174864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32326.59</v>
      </c>
      <c r="E29" s="59">
        <f t="shared" si="3"/>
        <v>11961.97</v>
      </c>
      <c r="F29" s="54">
        <f>IF($F$9="A",Data!$N$6,IF($F$9="B",Data!$N$7,IF($F$9="C",Data!$N$8,IF($F$9="D",Data!$N$9,0))))</f>
        <v>951.72</v>
      </c>
      <c r="G29" s="57">
        <f t="shared" si="4"/>
        <v>45240.28</v>
      </c>
      <c r="H29" s="58">
        <f t="shared" si="0"/>
        <v>2693.8825000000002</v>
      </c>
      <c r="I29" s="58">
        <f t="shared" si="5"/>
        <v>996.83083333333332</v>
      </c>
      <c r="J29" s="58">
        <f t="shared" si="6"/>
        <v>79.31</v>
      </c>
      <c r="K29" s="57">
        <f t="shared" si="7"/>
        <v>3770.0233333333335</v>
      </c>
      <c r="L29" s="55">
        <f t="shared" si="1"/>
        <v>88.324016393442619</v>
      </c>
      <c r="M29" s="55">
        <f t="shared" si="2"/>
        <v>32.6829781420765</v>
      </c>
      <c r="N29" s="55">
        <f t="shared" si="8"/>
        <v>2.6003278688524589</v>
      </c>
      <c r="O29" s="56">
        <f t="shared" si="9"/>
        <v>123.60732240437157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32995.415999999997</v>
      </c>
      <c r="E30" s="59">
        <f t="shared" si="3"/>
        <v>11961.97</v>
      </c>
      <c r="F30" s="54">
        <f>IF($F$9="A",Data!$N$6,IF($F$9="B",Data!$N$7,IF($F$9="C",Data!$N$8,IF($F$9="D",Data!$N$9,0))))</f>
        <v>951.72</v>
      </c>
      <c r="G30" s="57">
        <f t="shared" si="4"/>
        <v>45909.106</v>
      </c>
      <c r="H30" s="58">
        <f t="shared" si="0"/>
        <v>2749.6179999999999</v>
      </c>
      <c r="I30" s="58">
        <f t="shared" si="5"/>
        <v>996.83083333333332</v>
      </c>
      <c r="J30" s="58">
        <f t="shared" si="6"/>
        <v>79.31</v>
      </c>
      <c r="K30" s="57">
        <f t="shared" si="7"/>
        <v>3825.7588333333333</v>
      </c>
      <c r="L30" s="55">
        <f t="shared" si="1"/>
        <v>90.151409836065568</v>
      </c>
      <c r="M30" s="55">
        <f t="shared" si="2"/>
        <v>32.6829781420765</v>
      </c>
      <c r="N30" s="55">
        <f t="shared" si="8"/>
        <v>2.6003278688524589</v>
      </c>
      <c r="O30" s="56">
        <f t="shared" si="9"/>
        <v>125.43471584699454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33664.241999999998</v>
      </c>
      <c r="E31" s="59">
        <f t="shared" si="3"/>
        <v>11961.97</v>
      </c>
      <c r="F31" s="54">
        <f>IF($F$9="A",Data!$N$6,IF($F$9="B",Data!$N$7,IF($F$9="C",Data!$N$8,IF($F$9="D",Data!$N$9,0))))</f>
        <v>951.72</v>
      </c>
      <c r="G31" s="57">
        <f t="shared" si="4"/>
        <v>46577.932000000001</v>
      </c>
      <c r="H31" s="58">
        <f t="shared" si="0"/>
        <v>2805.3534999999997</v>
      </c>
      <c r="I31" s="58">
        <f t="shared" si="5"/>
        <v>996.83083333333332</v>
      </c>
      <c r="J31" s="58">
        <f t="shared" si="6"/>
        <v>79.31</v>
      </c>
      <c r="K31" s="57">
        <f t="shared" si="7"/>
        <v>3881.4943333333331</v>
      </c>
      <c r="L31" s="55">
        <f t="shared" si="1"/>
        <v>91.978803278688517</v>
      </c>
      <c r="M31" s="55">
        <f t="shared" si="2"/>
        <v>32.6829781420765</v>
      </c>
      <c r="N31" s="55">
        <f t="shared" si="8"/>
        <v>2.6003278688524589</v>
      </c>
      <c r="O31" s="56">
        <f t="shared" si="9"/>
        <v>127.26210928961747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34333.067999999999</v>
      </c>
      <c r="E32" s="59">
        <f t="shared" si="3"/>
        <v>11961.97</v>
      </c>
      <c r="F32" s="54">
        <f>IF($F$9="A",Data!$N$6,IF($F$9="B",Data!$N$7,IF($F$9="C",Data!$N$8,IF($F$9="D",Data!$N$9,0))))</f>
        <v>951.72</v>
      </c>
      <c r="G32" s="57">
        <f t="shared" si="4"/>
        <v>47246.758000000002</v>
      </c>
      <c r="H32" s="58">
        <f t="shared" si="0"/>
        <v>2861.0889999999999</v>
      </c>
      <c r="I32" s="58">
        <f t="shared" si="5"/>
        <v>996.83083333333332</v>
      </c>
      <c r="J32" s="58">
        <f t="shared" si="6"/>
        <v>79.31</v>
      </c>
      <c r="K32" s="57">
        <f t="shared" si="7"/>
        <v>3937.2298333333333</v>
      </c>
      <c r="L32" s="55">
        <f t="shared" si="1"/>
        <v>93.80619672131148</v>
      </c>
      <c r="M32" s="55">
        <f t="shared" si="2"/>
        <v>32.6829781420765</v>
      </c>
      <c r="N32" s="55">
        <f t="shared" si="8"/>
        <v>2.6003278688524589</v>
      </c>
      <c r="O32" s="56">
        <f t="shared" si="9"/>
        <v>129.08950273224042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35001.894</v>
      </c>
      <c r="E33" s="59">
        <f t="shared" si="3"/>
        <v>11961.97</v>
      </c>
      <c r="F33" s="54">
        <f>IF($F$9="A",Data!$N$6,IF($F$9="B",Data!$N$7,IF($F$9="C",Data!$N$8,IF($F$9="D",Data!$N$9,0))))</f>
        <v>951.72</v>
      </c>
      <c r="G33" s="57">
        <f t="shared" si="4"/>
        <v>47915.584000000003</v>
      </c>
      <c r="H33" s="58">
        <f t="shared" si="0"/>
        <v>2916.8245000000002</v>
      </c>
      <c r="I33" s="58">
        <f t="shared" si="5"/>
        <v>996.83083333333332</v>
      </c>
      <c r="J33" s="58">
        <f t="shared" si="6"/>
        <v>79.31</v>
      </c>
      <c r="K33" s="57">
        <f t="shared" si="7"/>
        <v>3992.9653333333335</v>
      </c>
      <c r="L33" s="55">
        <f t="shared" si="1"/>
        <v>95.633590163934429</v>
      </c>
      <c r="M33" s="55">
        <f t="shared" si="2"/>
        <v>32.6829781420765</v>
      </c>
      <c r="N33" s="55">
        <f t="shared" si="8"/>
        <v>2.6003278688524589</v>
      </c>
      <c r="O33" s="56">
        <f t="shared" si="9"/>
        <v>130.91689617486338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35670.720000000001</v>
      </c>
      <c r="E34" s="59">
        <f t="shared" si="3"/>
        <v>11961.97</v>
      </c>
      <c r="F34" s="54">
        <f>IF($F$9="A",Data!$N$6,IF($F$9="B",Data!$N$7,IF($F$9="C",Data!$N$8,IF($F$9="D",Data!$N$9,0))))</f>
        <v>951.72</v>
      </c>
      <c r="G34" s="57">
        <f t="shared" si="4"/>
        <v>48584.41</v>
      </c>
      <c r="H34" s="58">
        <f t="shared" si="0"/>
        <v>2972.56</v>
      </c>
      <c r="I34" s="58">
        <f t="shared" si="5"/>
        <v>996.83083333333332</v>
      </c>
      <c r="J34" s="58">
        <f t="shared" si="6"/>
        <v>79.31</v>
      </c>
      <c r="K34" s="57">
        <f t="shared" si="7"/>
        <v>4048.7008333333333</v>
      </c>
      <c r="L34" s="55">
        <f t="shared" si="1"/>
        <v>97.460983606557377</v>
      </c>
      <c r="M34" s="55">
        <f t="shared" si="2"/>
        <v>32.6829781420765</v>
      </c>
      <c r="N34" s="55">
        <f t="shared" si="8"/>
        <v>2.6003278688524589</v>
      </c>
      <c r="O34" s="56">
        <f t="shared" si="9"/>
        <v>132.74428961748632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36339.546000000002</v>
      </c>
      <c r="E35" s="59">
        <f t="shared" si="3"/>
        <v>11961.97</v>
      </c>
      <c r="F35" s="54">
        <f>IF($F$9="A",Data!$N$6,IF($F$9="B",Data!$N$7,IF($F$9="C",Data!$N$8,IF($F$9="D",Data!$N$9,0))))</f>
        <v>951.72</v>
      </c>
      <c r="G35" s="57">
        <f t="shared" si="4"/>
        <v>49253.236000000004</v>
      </c>
      <c r="H35" s="58">
        <f t="shared" si="0"/>
        <v>3028.2955000000002</v>
      </c>
      <c r="I35" s="58">
        <f t="shared" si="5"/>
        <v>996.83083333333332</v>
      </c>
      <c r="J35" s="58">
        <f t="shared" si="6"/>
        <v>79.31</v>
      </c>
      <c r="K35" s="57">
        <f t="shared" si="7"/>
        <v>4104.436333333334</v>
      </c>
      <c r="L35" s="55">
        <f t="shared" si="1"/>
        <v>99.28837704918034</v>
      </c>
      <c r="M35" s="55">
        <f t="shared" si="2"/>
        <v>32.6829781420765</v>
      </c>
      <c r="N35" s="55">
        <f t="shared" si="8"/>
        <v>2.6003278688524589</v>
      </c>
      <c r="O35" s="56">
        <f t="shared" si="9"/>
        <v>134.57168306010928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37008.372000000003</v>
      </c>
      <c r="E36" s="59">
        <f t="shared" si="3"/>
        <v>11961.97</v>
      </c>
      <c r="F36" s="54">
        <f>IF($F$9="A",Data!$N$6,IF($F$9="B",Data!$N$7,IF($F$9="C",Data!$N$8,IF($F$9="D",Data!$N$9,0))))</f>
        <v>951.72</v>
      </c>
      <c r="G36" s="57">
        <f t="shared" si="4"/>
        <v>49922.062000000005</v>
      </c>
      <c r="H36" s="58">
        <f t="shared" si="0"/>
        <v>3084.0310000000004</v>
      </c>
      <c r="I36" s="58">
        <f t="shared" si="5"/>
        <v>996.83083333333332</v>
      </c>
      <c r="J36" s="58">
        <f t="shared" si="6"/>
        <v>79.31</v>
      </c>
      <c r="K36" s="57">
        <f t="shared" si="7"/>
        <v>4160.1718333333338</v>
      </c>
      <c r="L36" s="55">
        <f t="shared" si="1"/>
        <v>101.11577049180329</v>
      </c>
      <c r="M36" s="55">
        <f t="shared" si="2"/>
        <v>32.6829781420765</v>
      </c>
      <c r="N36" s="55">
        <f t="shared" si="8"/>
        <v>2.6003278688524589</v>
      </c>
      <c r="O36" s="56">
        <f t="shared" si="9"/>
        <v>136.39907650273224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37677.198000000004</v>
      </c>
      <c r="E37" s="59">
        <f t="shared" si="3"/>
        <v>11961.97</v>
      </c>
      <c r="F37" s="54">
        <f>IF($F$9="A",Data!$N$6,IF($F$9="B",Data!$N$7,IF($F$9="C",Data!$N$8,IF($F$9="D",Data!$N$9,0))))</f>
        <v>951.72</v>
      </c>
      <c r="G37" s="57">
        <f t="shared" si="4"/>
        <v>50590.888000000006</v>
      </c>
      <c r="H37" s="58">
        <f t="shared" si="0"/>
        <v>3139.7665000000002</v>
      </c>
      <c r="I37" s="58">
        <f t="shared" si="5"/>
        <v>996.83083333333332</v>
      </c>
      <c r="J37" s="58">
        <f t="shared" si="6"/>
        <v>79.31</v>
      </c>
      <c r="K37" s="57">
        <f t="shared" si="7"/>
        <v>4215.9073333333336</v>
      </c>
      <c r="L37" s="55">
        <f t="shared" si="1"/>
        <v>102.94316393442624</v>
      </c>
      <c r="M37" s="55">
        <f t="shared" si="2"/>
        <v>32.6829781420765</v>
      </c>
      <c r="N37" s="55">
        <f t="shared" si="8"/>
        <v>2.6003278688524589</v>
      </c>
      <c r="O37" s="56">
        <f t="shared" si="9"/>
        <v>138.22646994535518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38346.024000000005</v>
      </c>
      <c r="E38" s="59">
        <f t="shared" si="3"/>
        <v>11961.97</v>
      </c>
      <c r="F38" s="54">
        <f>IF($F$9="A",Data!$N$6,IF($F$9="B",Data!$N$7,IF($F$9="C",Data!$N$8,IF($F$9="D",Data!$N$9,0))))</f>
        <v>951.72</v>
      </c>
      <c r="G38" s="57">
        <f t="shared" si="4"/>
        <v>51259.714000000007</v>
      </c>
      <c r="H38" s="58">
        <f t="shared" si="0"/>
        <v>3195.5020000000004</v>
      </c>
      <c r="I38" s="58">
        <f t="shared" si="5"/>
        <v>996.83083333333332</v>
      </c>
      <c r="J38" s="58">
        <f t="shared" si="6"/>
        <v>79.31</v>
      </c>
      <c r="K38" s="57">
        <f t="shared" si="7"/>
        <v>4271.6428333333342</v>
      </c>
      <c r="L38" s="55">
        <f t="shared" si="1"/>
        <v>104.77055737704919</v>
      </c>
      <c r="M38" s="55">
        <f t="shared" si="2"/>
        <v>32.6829781420765</v>
      </c>
      <c r="N38" s="55">
        <f t="shared" si="8"/>
        <v>2.6003278688524589</v>
      </c>
      <c r="O38" s="56">
        <f t="shared" si="9"/>
        <v>140.05386338797814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39014.850000000006</v>
      </c>
      <c r="E39" s="59">
        <f t="shared" si="3"/>
        <v>11961.97</v>
      </c>
      <c r="F39" s="54">
        <f>IF($F$9="A",Data!$N$6,IF($F$9="B",Data!$N$7,IF($F$9="C",Data!$N$8,IF($F$9="D",Data!$N$9,0))))</f>
        <v>951.72</v>
      </c>
      <c r="G39" s="57">
        <f t="shared" si="4"/>
        <v>51928.540000000008</v>
      </c>
      <c r="H39" s="58">
        <f t="shared" si="0"/>
        <v>3251.2375000000006</v>
      </c>
      <c r="I39" s="58">
        <f t="shared" si="5"/>
        <v>996.83083333333332</v>
      </c>
      <c r="J39" s="58">
        <f t="shared" si="6"/>
        <v>79.31</v>
      </c>
      <c r="K39" s="57">
        <f t="shared" si="7"/>
        <v>4327.378333333334</v>
      </c>
      <c r="L39" s="55">
        <f t="shared" si="1"/>
        <v>106.59795081967215</v>
      </c>
      <c r="M39" s="55">
        <f t="shared" si="2"/>
        <v>32.6829781420765</v>
      </c>
      <c r="N39" s="55">
        <f t="shared" si="8"/>
        <v>2.6003278688524589</v>
      </c>
      <c r="O39" s="56">
        <f t="shared" si="9"/>
        <v>141.8812568306011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39683.676000000007</v>
      </c>
      <c r="E40" s="59">
        <f t="shared" si="3"/>
        <v>11961.97</v>
      </c>
      <c r="F40" s="54">
        <f>IF($F$9="A",Data!$N$6,IF($F$9="B",Data!$N$7,IF($F$9="C",Data!$N$8,IF($F$9="D",Data!$N$9,0))))</f>
        <v>951.72</v>
      </c>
      <c r="G40" s="57">
        <f t="shared" si="4"/>
        <v>52597.366000000009</v>
      </c>
      <c r="H40" s="58">
        <f t="shared" si="0"/>
        <v>3306.9730000000004</v>
      </c>
      <c r="I40" s="58">
        <f t="shared" si="5"/>
        <v>996.83083333333332</v>
      </c>
      <c r="J40" s="58">
        <f t="shared" si="6"/>
        <v>79.31</v>
      </c>
      <c r="K40" s="57">
        <f t="shared" si="7"/>
        <v>4383.1138333333338</v>
      </c>
      <c r="L40" s="55">
        <f t="shared" si="1"/>
        <v>108.4253442622951</v>
      </c>
      <c r="M40" s="55">
        <f t="shared" si="2"/>
        <v>32.6829781420765</v>
      </c>
      <c r="N40" s="55">
        <f t="shared" si="8"/>
        <v>2.6003278688524589</v>
      </c>
      <c r="O40" s="56">
        <f t="shared" si="9"/>
        <v>143.70865027322404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40352.502</v>
      </c>
      <c r="E41" s="59">
        <f t="shared" si="3"/>
        <v>11961.97</v>
      </c>
      <c r="F41" s="54">
        <f>IF($F$9="A",Data!$N$6,IF($F$9="B",Data!$N$7,IF($F$9="C",Data!$N$8,IF($F$9="D",Data!$N$9,0))))</f>
        <v>951.72</v>
      </c>
      <c r="G41" s="57">
        <f t="shared" si="4"/>
        <v>53266.192000000003</v>
      </c>
      <c r="H41" s="58">
        <f t="shared" si="0"/>
        <v>3362.7085000000002</v>
      </c>
      <c r="I41" s="58">
        <f t="shared" si="5"/>
        <v>996.83083333333332</v>
      </c>
      <c r="J41" s="58">
        <f t="shared" si="6"/>
        <v>79.31</v>
      </c>
      <c r="K41" s="57">
        <f t="shared" si="7"/>
        <v>4438.8493333333336</v>
      </c>
      <c r="L41" s="55">
        <f t="shared" si="1"/>
        <v>110.25273770491803</v>
      </c>
      <c r="M41" s="55">
        <f t="shared" si="2"/>
        <v>32.6829781420765</v>
      </c>
      <c r="N41" s="55">
        <f t="shared" si="8"/>
        <v>2.6003278688524589</v>
      </c>
      <c r="O41" s="56">
        <f t="shared" si="9"/>
        <v>145.53604371584697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41021.328000000001</v>
      </c>
      <c r="E42" s="59">
        <f t="shared" si="3"/>
        <v>11961.97</v>
      </c>
      <c r="F42" s="54">
        <f>IF($F$9="A",Data!$N$6,IF($F$9="B",Data!$N$7,IF($F$9="C",Data!$N$8,IF($F$9="D",Data!$N$9,0))))</f>
        <v>951.72</v>
      </c>
      <c r="G42" s="57">
        <f t="shared" si="4"/>
        <v>53935.018000000004</v>
      </c>
      <c r="H42" s="58">
        <f t="shared" si="0"/>
        <v>3418.444</v>
      </c>
      <c r="I42" s="58">
        <f t="shared" si="5"/>
        <v>996.83083333333332</v>
      </c>
      <c r="J42" s="58">
        <f t="shared" si="6"/>
        <v>79.31</v>
      </c>
      <c r="K42" s="57">
        <f t="shared" si="7"/>
        <v>4494.5848333333333</v>
      </c>
      <c r="L42" s="55">
        <f t="shared" si="1"/>
        <v>112.08013114754098</v>
      </c>
      <c r="M42" s="55">
        <f t="shared" si="2"/>
        <v>32.6829781420765</v>
      </c>
      <c r="N42" s="55">
        <f t="shared" si="8"/>
        <v>2.6003278688524589</v>
      </c>
      <c r="O42" s="56">
        <f t="shared" si="9"/>
        <v>147.36343715846994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41690.154000000002</v>
      </c>
      <c r="E43" s="59">
        <f t="shared" si="3"/>
        <v>11961.97</v>
      </c>
      <c r="F43" s="54">
        <f>IF($F$9="A",Data!$N$6,IF($F$9="B",Data!$N$7,IF($F$9="C",Data!$N$8,IF($F$9="D",Data!$N$9,0))))</f>
        <v>951.72</v>
      </c>
      <c r="G43" s="57">
        <f t="shared" si="4"/>
        <v>54603.844000000005</v>
      </c>
      <c r="H43" s="58">
        <f t="shared" si="0"/>
        <v>3474.1795000000002</v>
      </c>
      <c r="I43" s="58">
        <f t="shared" si="5"/>
        <v>996.83083333333332</v>
      </c>
      <c r="J43" s="58">
        <f t="shared" si="6"/>
        <v>79.31</v>
      </c>
      <c r="K43" s="57">
        <f t="shared" si="7"/>
        <v>4550.320333333334</v>
      </c>
      <c r="L43" s="55">
        <f t="shared" si="1"/>
        <v>113.90752459016394</v>
      </c>
      <c r="M43" s="55">
        <f t="shared" si="2"/>
        <v>32.6829781420765</v>
      </c>
      <c r="N43" s="55">
        <f t="shared" si="8"/>
        <v>2.6003278688524589</v>
      </c>
      <c r="O43" s="56">
        <f t="shared" si="9"/>
        <v>149.1908306010929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42358.979999999996</v>
      </c>
      <c r="E44" s="59">
        <f t="shared" si="3"/>
        <v>11961.97</v>
      </c>
      <c r="F44" s="54">
        <f>IF($F$9="A",Data!$N$6,IF($F$9="B",Data!$N$7,IF($F$9="C",Data!$N$8,IF($F$9="D",Data!$N$9,0))))</f>
        <v>951.72</v>
      </c>
      <c r="G44" s="57">
        <f t="shared" si="4"/>
        <v>55272.67</v>
      </c>
      <c r="H44" s="58">
        <f t="shared" si="0"/>
        <v>3529.9149999999995</v>
      </c>
      <c r="I44" s="58">
        <f t="shared" si="5"/>
        <v>996.83083333333332</v>
      </c>
      <c r="J44" s="58">
        <f t="shared" si="6"/>
        <v>79.31</v>
      </c>
      <c r="K44" s="57">
        <f t="shared" si="7"/>
        <v>4606.0558333333329</v>
      </c>
      <c r="L44" s="55">
        <f t="shared" si="1"/>
        <v>115.73491803278688</v>
      </c>
      <c r="M44" s="55">
        <f t="shared" si="2"/>
        <v>32.6829781420765</v>
      </c>
      <c r="N44" s="55">
        <f t="shared" si="8"/>
        <v>2.6003278688524589</v>
      </c>
      <c r="O44" s="56">
        <f t="shared" si="9"/>
        <v>151.01822404371583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43027.805999999997</v>
      </c>
      <c r="E45" s="59">
        <f t="shared" si="3"/>
        <v>11961.97</v>
      </c>
      <c r="F45" s="54">
        <f>IF($F$9="A",Data!$N$6,IF($F$9="B",Data!$N$7,IF($F$9="C",Data!$N$8,IF($F$9="D",Data!$N$9,0))))</f>
        <v>951.72</v>
      </c>
      <c r="G45" s="57">
        <f t="shared" si="4"/>
        <v>55941.495999999999</v>
      </c>
      <c r="H45" s="58">
        <f t="shared" si="0"/>
        <v>3585.6504999999997</v>
      </c>
      <c r="I45" s="58">
        <f t="shared" si="5"/>
        <v>996.83083333333332</v>
      </c>
      <c r="J45" s="58">
        <f t="shared" si="6"/>
        <v>79.31</v>
      </c>
      <c r="K45" s="57">
        <f t="shared" si="7"/>
        <v>4661.7913333333336</v>
      </c>
      <c r="L45" s="55">
        <f t="shared" si="1"/>
        <v>117.56231147540983</v>
      </c>
      <c r="M45" s="55">
        <f t="shared" si="2"/>
        <v>32.6829781420765</v>
      </c>
      <c r="N45" s="55">
        <f t="shared" si="8"/>
        <v>2.6003278688524589</v>
      </c>
      <c r="O45" s="56">
        <f t="shared" si="9"/>
        <v>152.84561748633877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43696.631999999998</v>
      </c>
      <c r="E46" s="59">
        <f t="shared" si="3"/>
        <v>11961.97</v>
      </c>
      <c r="F46" s="54">
        <f>IF($F$9="A",Data!$N$6,IF($F$9="B",Data!$N$7,IF($F$9="C",Data!$N$8,IF($F$9="D",Data!$N$9,0))))</f>
        <v>951.72</v>
      </c>
      <c r="G46" s="57">
        <f t="shared" si="4"/>
        <v>56610.322</v>
      </c>
      <c r="H46" s="58">
        <f t="shared" si="0"/>
        <v>3641.386</v>
      </c>
      <c r="I46" s="58">
        <f t="shared" si="5"/>
        <v>996.83083333333332</v>
      </c>
      <c r="J46" s="58">
        <f t="shared" si="6"/>
        <v>79.31</v>
      </c>
      <c r="K46" s="57">
        <f t="shared" si="7"/>
        <v>4717.5268333333333</v>
      </c>
      <c r="L46" s="55">
        <f t="shared" si="1"/>
        <v>119.38970491803278</v>
      </c>
      <c r="M46" s="55">
        <f t="shared" si="2"/>
        <v>32.6829781420765</v>
      </c>
      <c r="N46" s="55">
        <f t="shared" si="8"/>
        <v>2.6003278688524589</v>
      </c>
      <c r="O46" s="56">
        <f>SUM(L46:N46)</f>
        <v>154.67301092896173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44365.457999999999</v>
      </c>
      <c r="E47" s="59">
        <f t="shared" si="3"/>
        <v>11961.97</v>
      </c>
      <c r="F47" s="54">
        <f>IF($F$9="A",Data!$N$6,IF($F$9="B",Data!$N$7,IF($F$9="C",Data!$N$8,IF($F$9="D",Data!$N$9,0))))</f>
        <v>951.72</v>
      </c>
      <c r="G47" s="57">
        <f t="shared" si="4"/>
        <v>57279.148000000001</v>
      </c>
      <c r="H47" s="58">
        <f t="shared" si="0"/>
        <v>3697.1214999999997</v>
      </c>
      <c r="I47" s="58">
        <f t="shared" si="5"/>
        <v>996.83083333333332</v>
      </c>
      <c r="J47" s="58">
        <f t="shared" si="6"/>
        <v>79.31</v>
      </c>
      <c r="K47" s="57">
        <f t="shared" si="7"/>
        <v>4773.2623333333331</v>
      </c>
      <c r="L47" s="55">
        <f t="shared" si="1"/>
        <v>121.21709836065574</v>
      </c>
      <c r="M47" s="55">
        <f t="shared" si="2"/>
        <v>32.6829781420765</v>
      </c>
      <c r="N47" s="55">
        <f t="shared" si="8"/>
        <v>2.6003278688524589</v>
      </c>
      <c r="O47" s="56">
        <f t="shared" si="9"/>
        <v>156.50040437158469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45034.284</v>
      </c>
      <c r="E48" s="59">
        <f t="shared" si="3"/>
        <v>11961.97</v>
      </c>
      <c r="F48" s="54">
        <f>IF($F$9="A",Data!$N$6,IF($F$9="B",Data!$N$7,IF($F$9="C",Data!$N$8,IF($F$9="D",Data!$N$9,0))))</f>
        <v>951.72</v>
      </c>
      <c r="G48" s="57">
        <f t="shared" si="4"/>
        <v>57947.974000000002</v>
      </c>
      <c r="H48" s="58">
        <f t="shared" si="0"/>
        <v>3752.857</v>
      </c>
      <c r="I48" s="58">
        <f t="shared" si="5"/>
        <v>996.83083333333332</v>
      </c>
      <c r="J48" s="58">
        <f t="shared" si="6"/>
        <v>79.31</v>
      </c>
      <c r="K48" s="57">
        <f t="shared" si="7"/>
        <v>4828.9978333333338</v>
      </c>
      <c r="L48" s="55">
        <f t="shared" si="1"/>
        <v>123.04449180327869</v>
      </c>
      <c r="M48" s="55">
        <f t="shared" si="2"/>
        <v>32.6829781420765</v>
      </c>
      <c r="N48" s="55">
        <f t="shared" si="8"/>
        <v>2.6003278688524589</v>
      </c>
      <c r="O48" s="56">
        <f t="shared" si="9"/>
        <v>158.32779781420763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45703.11</v>
      </c>
      <c r="E49" s="59">
        <f t="shared" si="3"/>
        <v>11961.97</v>
      </c>
      <c r="F49" s="54">
        <f>IF($F$9="A",Data!$N$6,IF($F$9="B",Data!$N$7,IF($F$9="C",Data!$N$8,IF($F$9="D",Data!$N$9,0))))</f>
        <v>951.72</v>
      </c>
      <c r="G49" s="57">
        <f t="shared" si="4"/>
        <v>58616.800000000003</v>
      </c>
      <c r="H49" s="58">
        <f t="shared" si="0"/>
        <v>3808.5925000000002</v>
      </c>
      <c r="I49" s="58">
        <f t="shared" si="5"/>
        <v>996.83083333333332</v>
      </c>
      <c r="J49" s="58">
        <f t="shared" si="6"/>
        <v>79.31</v>
      </c>
      <c r="K49" s="57">
        <f t="shared" si="7"/>
        <v>4884.7333333333336</v>
      </c>
      <c r="L49" s="55">
        <f t="shared" si="1"/>
        <v>124.87188524590164</v>
      </c>
      <c r="M49" s="55">
        <f t="shared" si="2"/>
        <v>32.6829781420765</v>
      </c>
      <c r="N49" s="55">
        <f t="shared" si="8"/>
        <v>2.6003278688524589</v>
      </c>
      <c r="O49" s="56">
        <f t="shared" si="9"/>
        <v>160.15519125683059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46371.936000000002</v>
      </c>
      <c r="E50" s="59">
        <f t="shared" si="3"/>
        <v>11961.97</v>
      </c>
      <c r="F50" s="54">
        <f>IF($F$9="A",Data!$N$6,IF($F$9="B",Data!$N$7,IF($F$9="C",Data!$N$8,IF($F$9="D",Data!$N$9,0))))</f>
        <v>951.72</v>
      </c>
      <c r="G50" s="57">
        <f t="shared" si="4"/>
        <v>59285.626000000004</v>
      </c>
      <c r="H50" s="58">
        <f t="shared" si="0"/>
        <v>3864.328</v>
      </c>
      <c r="I50" s="58">
        <f t="shared" si="5"/>
        <v>996.83083333333332</v>
      </c>
      <c r="J50" s="58">
        <f t="shared" si="6"/>
        <v>79.31</v>
      </c>
      <c r="K50" s="57">
        <f t="shared" si="7"/>
        <v>4940.4688333333334</v>
      </c>
      <c r="L50" s="55">
        <f t="shared" si="1"/>
        <v>126.6992786885246</v>
      </c>
      <c r="M50" s="55">
        <f t="shared" si="2"/>
        <v>32.6829781420765</v>
      </c>
      <c r="N50" s="55">
        <f t="shared" si="8"/>
        <v>2.6003278688524589</v>
      </c>
      <c r="O50" s="56">
        <f t="shared" si="9"/>
        <v>161.98258469945355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47040.762000000002</v>
      </c>
      <c r="E51" s="59">
        <f t="shared" si="3"/>
        <v>11961.97</v>
      </c>
      <c r="F51" s="54">
        <f>IF($F$9="A",Data!$N$6,IF($F$9="B",Data!$N$7,IF($F$9="C",Data!$N$8,IF($F$9="D",Data!$N$9,0))))</f>
        <v>951.72</v>
      </c>
      <c r="G51" s="57">
        <f t="shared" si="4"/>
        <v>59954.452000000005</v>
      </c>
      <c r="H51" s="58">
        <f t="shared" si="0"/>
        <v>3920.0635000000002</v>
      </c>
      <c r="I51" s="58">
        <f t="shared" si="5"/>
        <v>996.83083333333332</v>
      </c>
      <c r="J51" s="58">
        <f t="shared" si="6"/>
        <v>79.31</v>
      </c>
      <c r="K51" s="57">
        <f t="shared" si="7"/>
        <v>4996.204333333334</v>
      </c>
      <c r="L51" s="55">
        <f t="shared" si="1"/>
        <v>128.52667213114754</v>
      </c>
      <c r="M51" s="55">
        <f t="shared" si="2"/>
        <v>32.6829781420765</v>
      </c>
      <c r="N51" s="55">
        <f t="shared" si="8"/>
        <v>2.6003278688524589</v>
      </c>
      <c r="O51" s="56">
        <f>SUM(L51:N51)</f>
        <v>163.80997814207649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47709.588000000003</v>
      </c>
      <c r="E52" s="59">
        <f t="shared" si="3"/>
        <v>11961.97</v>
      </c>
      <c r="F52" s="54">
        <f>IF($F$9="A",Data!$N$6,IF($F$9="B",Data!$N$7,IF($F$9="C",Data!$N$8,IF($F$9="D",Data!$N$9,0))))</f>
        <v>951.72</v>
      </c>
      <c r="G52" s="57">
        <f t="shared" si="4"/>
        <v>60623.278000000006</v>
      </c>
      <c r="H52" s="58">
        <f t="shared" si="0"/>
        <v>3975.7990000000004</v>
      </c>
      <c r="I52" s="58">
        <f t="shared" si="5"/>
        <v>996.83083333333332</v>
      </c>
      <c r="J52" s="58">
        <f t="shared" si="6"/>
        <v>79.31</v>
      </c>
      <c r="K52" s="57">
        <f t="shared" si="7"/>
        <v>5051.9398333333338</v>
      </c>
      <c r="L52" s="55">
        <f t="shared" si="1"/>
        <v>130.3540655737705</v>
      </c>
      <c r="M52" s="55">
        <f t="shared" si="2"/>
        <v>32.6829781420765</v>
      </c>
      <c r="N52" s="55">
        <f t="shared" si="8"/>
        <v>2.6003278688524589</v>
      </c>
      <c r="O52" s="56">
        <f t="shared" si="9"/>
        <v>165.63737158469945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48378.414000000004</v>
      </c>
      <c r="E53" s="59">
        <f t="shared" si="3"/>
        <v>11961.97</v>
      </c>
      <c r="F53" s="54">
        <f>IF($F$9="A",Data!$N$6,IF($F$9="B",Data!$N$7,IF($F$9="C",Data!$N$8,IF($F$9="D",Data!$N$9,0))))</f>
        <v>951.72</v>
      </c>
      <c r="G53" s="57">
        <f t="shared" si="4"/>
        <v>61292.104000000007</v>
      </c>
      <c r="H53" s="58">
        <f t="shared" si="0"/>
        <v>4031.5345000000002</v>
      </c>
      <c r="I53" s="58">
        <f t="shared" si="5"/>
        <v>996.83083333333332</v>
      </c>
      <c r="J53" s="58">
        <f t="shared" si="6"/>
        <v>79.31</v>
      </c>
      <c r="K53" s="57">
        <f t="shared" si="7"/>
        <v>5107.6753333333336</v>
      </c>
      <c r="L53" s="55">
        <f t="shared" si="1"/>
        <v>132.18145901639346</v>
      </c>
      <c r="M53" s="55">
        <f t="shared" si="2"/>
        <v>32.6829781420765</v>
      </c>
      <c r="N53" s="55">
        <f t="shared" si="8"/>
        <v>2.6003278688524589</v>
      </c>
      <c r="O53" s="56">
        <f t="shared" si="9"/>
        <v>167.46476502732241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49047.240000000005</v>
      </c>
      <c r="E54" s="59">
        <f t="shared" si="3"/>
        <v>11961.97</v>
      </c>
      <c r="F54" s="54">
        <f>IF($F$9="A",Data!$N$6,IF($F$9="B",Data!$N$7,IF($F$9="C",Data!$N$8,IF($F$9="D",Data!$N$9,0))))</f>
        <v>951.72</v>
      </c>
      <c r="G54" s="57">
        <f t="shared" ref="G54" si="11">SUM(D54:E54)</f>
        <v>61009.210000000006</v>
      </c>
      <c r="H54" s="58">
        <f t="shared" si="0"/>
        <v>4087.2700000000004</v>
      </c>
      <c r="I54" s="58">
        <f t="shared" si="5"/>
        <v>996.83083333333332</v>
      </c>
      <c r="J54" s="58">
        <f t="shared" si="6"/>
        <v>79.31</v>
      </c>
      <c r="K54" s="57">
        <f>SUM(H54:I54)</f>
        <v>5084.1008333333339</v>
      </c>
      <c r="L54" s="55">
        <f>D54/$L$7</f>
        <v>134.0088524590164</v>
      </c>
      <c r="M54" s="55">
        <f t="shared" si="2"/>
        <v>32.6829781420765</v>
      </c>
      <c r="N54" s="55">
        <f>$F$10/$L$7</f>
        <v>2.6003278688524589</v>
      </c>
      <c r="O54" s="56">
        <f t="shared" ref="O54" ca="1" si="12">SUM(L54:P54)</f>
        <v>169.59609289617487</v>
      </c>
    </row>
    <row r="55" spans="1:15" ht="10.5" customHeight="1" x14ac:dyDescent="0.2"/>
  </sheetData>
  <sheetProtection algorithmName="SHA-512" hashValue="EWWgxZg/Bo5QRj1vhSgFDlCYMgwt4dIFmU8bbVapJ28e4FG10o1xZsiXch/1AS76IJwEcN86lKGWl1KO8755FA==" saltValue="HXbeWoI3B5v98DUFbEEga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B6646-30E1-4724-A7E4-C3999FDC8402}">
          <x14:formula1>
            <xm:f>Data!$M$11:$M$15</xm:f>
          </x14:formula1>
          <xm:sqref>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24</vt:i4>
      </vt:variant>
    </vt:vector>
  </HeadingPairs>
  <TitlesOfParts>
    <vt:vector size="37" baseType="lpstr">
      <vt:lpstr>Liv.1</vt:lpstr>
      <vt:lpstr>Liv.2 </vt:lpstr>
      <vt:lpstr>Liv.3</vt:lpstr>
      <vt:lpstr>Liv.4</vt:lpstr>
      <vt:lpstr>Liv.5</vt:lpstr>
      <vt:lpstr> Liv.6</vt:lpstr>
      <vt:lpstr> Liv.7</vt:lpstr>
      <vt:lpstr> Liv.7ter</vt:lpstr>
      <vt:lpstr> Liv.7bis</vt:lpstr>
      <vt:lpstr> Liv.8</vt:lpstr>
      <vt:lpstr> Liv.9</vt:lpstr>
      <vt:lpstr>Liv.0 Landeslehrpers-Pers.doc.p</vt:lpstr>
      <vt:lpstr>Data</vt:lpstr>
      <vt:lpstr>' Liv.6'!Druckbereich</vt:lpstr>
      <vt:lpstr>' Liv.7'!Druckbereich</vt:lpstr>
      <vt:lpstr>' Liv.7bis'!Druckbereich</vt:lpstr>
      <vt:lpstr>' Liv.7ter'!Druckbereich</vt:lpstr>
      <vt:lpstr>' Liv.8'!Druckbereich</vt:lpstr>
      <vt:lpstr>' Liv.9'!Druckbereich</vt:lpstr>
      <vt:lpstr>Data!Druckbereich</vt:lpstr>
      <vt:lpstr>'Liv.0 Landeslehrpers-Pers.doc.p'!Druckbereich</vt:lpstr>
      <vt:lpstr>Liv.1!Druckbereich</vt:lpstr>
      <vt:lpstr>'Liv.2 '!Druckbereich</vt:lpstr>
      <vt:lpstr>Liv.3!Druckbereich</vt:lpstr>
      <vt:lpstr>Liv.4!Druckbereich</vt:lpstr>
      <vt:lpstr>Liv.5!Druckbereich</vt:lpstr>
      <vt:lpstr>' Liv.6'!OLE_LINK1</vt:lpstr>
      <vt:lpstr>' Liv.7'!OLE_LINK1</vt:lpstr>
      <vt:lpstr>' Liv.7bis'!OLE_LINK1</vt:lpstr>
      <vt:lpstr>' Liv.7ter'!OLE_LINK1</vt:lpstr>
      <vt:lpstr>' Liv.8'!OLE_LINK1</vt:lpstr>
      <vt:lpstr>' Liv.9'!OLE_LINK1</vt:lpstr>
      <vt:lpstr>Liv.1!OLE_LINK1</vt:lpstr>
      <vt:lpstr>'Liv.2 '!OLE_LINK1</vt:lpstr>
      <vt:lpstr>Liv.3!OLE_LINK1</vt:lpstr>
      <vt:lpstr>Liv.4!OLE_LINK1</vt:lpstr>
      <vt:lpstr>Liv.5!OLE_LINK1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Zadra Mario</dc:creator>
  <cp:lastModifiedBy>Knollseisen, Ivan</cp:lastModifiedBy>
  <cp:lastPrinted>2020-01-31T11:06:32Z</cp:lastPrinted>
  <dcterms:created xsi:type="dcterms:W3CDTF">2000-01-24T15:26:20Z</dcterms:created>
  <dcterms:modified xsi:type="dcterms:W3CDTF">2020-02-07T13:22:58Z</dcterms:modified>
</cp:coreProperties>
</file>